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zjz\Box Sync\workspace\2021\Papers\Covid-19\"/>
    </mc:Choice>
  </mc:AlternateContent>
  <xr:revisionPtr revIDLastSave="0" documentId="13_ncr:1_{1A5C0245-9CEC-4EE4-B699-EEEC3F938B18}" xr6:coauthVersionLast="47" xr6:coauthVersionMax="47" xr10:uidLastSave="{00000000-0000-0000-0000-000000000000}"/>
  <bookViews>
    <workbookView xWindow="4860" yWindow="2700" windowWidth="21600" windowHeight="11385" firstSheet="4" activeTab="10" xr2:uid="{00000000-000D-0000-FFFF-FFFF00000000}"/>
  </bookViews>
  <sheets>
    <sheet name="1stData_NatComm" sheetId="7" r:id="rId1"/>
    <sheet name="GSE152075" sheetId="8" r:id="rId2"/>
    <sheet name="GSE152641" sheetId="9" r:id="rId3"/>
    <sheet name="GSE155454" sheetId="10" r:id="rId4"/>
    <sheet name="GSE163151" sheetId="11" r:id="rId5"/>
    <sheet name="GSE166190" sheetId="12" r:id="rId6"/>
    <sheet name="GSE166253" sheetId="13" r:id="rId7"/>
    <sheet name="GSE166530" sheetId="14" r:id="rId8"/>
    <sheet name="GSE177477" sheetId="15" r:id="rId9"/>
    <sheet name="GSE179448" sheetId="16" r:id="rId10"/>
    <sheet name="GSE184401" sheetId="17" r:id="rId11"/>
    <sheet name="GSE189039" sheetId="18" r:id="rId12"/>
    <sheet name="GSE190680" sheetId="19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01" i="19" l="1"/>
  <c r="Q100" i="19"/>
  <c r="Q99" i="19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82" i="19"/>
  <c r="Q81" i="19"/>
  <c r="Q80" i="19"/>
  <c r="Q79" i="19"/>
  <c r="Q78" i="19"/>
  <c r="Q77" i="19"/>
  <c r="Q76" i="19"/>
  <c r="Q75" i="19"/>
  <c r="Q74" i="19"/>
  <c r="Q73" i="19"/>
  <c r="Q72" i="19"/>
  <c r="Q71" i="19"/>
  <c r="Q70" i="19"/>
  <c r="Q69" i="19"/>
  <c r="Q68" i="19"/>
  <c r="Q67" i="19"/>
  <c r="Q66" i="19"/>
  <c r="Q65" i="19"/>
  <c r="Q64" i="19"/>
  <c r="Q63" i="19"/>
  <c r="Q62" i="19"/>
  <c r="Q61" i="19"/>
  <c r="Q60" i="19"/>
  <c r="Q59" i="19"/>
  <c r="Q58" i="19"/>
  <c r="Q57" i="19"/>
  <c r="Q56" i="19"/>
  <c r="Q55" i="19"/>
  <c r="Q54" i="19"/>
  <c r="Q53" i="19"/>
  <c r="Q52" i="19"/>
  <c r="Q51" i="19"/>
  <c r="Q50" i="19"/>
  <c r="Q49" i="19"/>
  <c r="Q48" i="19"/>
  <c r="Q47" i="19"/>
  <c r="Q46" i="19"/>
  <c r="Q45" i="19"/>
  <c r="Q44" i="19"/>
  <c r="Q43" i="19"/>
  <c r="Q42" i="19"/>
  <c r="Q41" i="19"/>
  <c r="Q40" i="19"/>
  <c r="Q39" i="19"/>
  <c r="Q38" i="19"/>
  <c r="Q37" i="19"/>
  <c r="Q36" i="19"/>
  <c r="Q35" i="19"/>
  <c r="Q34" i="19"/>
  <c r="Q33" i="19"/>
  <c r="Q32" i="19"/>
  <c r="Q31" i="19"/>
  <c r="Q30" i="19"/>
  <c r="Q29" i="19"/>
  <c r="Q28" i="19"/>
  <c r="Q27" i="19"/>
  <c r="Q26" i="19"/>
  <c r="Q25" i="19"/>
  <c r="Q24" i="19"/>
  <c r="Q23" i="19"/>
  <c r="Q22" i="19"/>
  <c r="Q21" i="19"/>
  <c r="Q20" i="19"/>
  <c r="Q19" i="19"/>
  <c r="Q18" i="19"/>
  <c r="Q17" i="19"/>
  <c r="Q16" i="19"/>
  <c r="Q15" i="19"/>
  <c r="Q14" i="19"/>
  <c r="Q13" i="19"/>
  <c r="Q12" i="19"/>
  <c r="Q11" i="19"/>
  <c r="Q10" i="19"/>
  <c r="Q9" i="19"/>
  <c r="Q8" i="19"/>
  <c r="Q7" i="19"/>
  <c r="Q6" i="19"/>
  <c r="Q5" i="19"/>
  <c r="Q4" i="19"/>
  <c r="Q3" i="19"/>
  <c r="Q2" i="19"/>
  <c r="Q41" i="18"/>
  <c r="Q40" i="18"/>
  <c r="Q39" i="18"/>
  <c r="Q38" i="18"/>
  <c r="Q37" i="18"/>
  <c r="Q36" i="18"/>
  <c r="Q35" i="18"/>
  <c r="Q34" i="18"/>
  <c r="Q33" i="18"/>
  <c r="Q32" i="18"/>
  <c r="Q31" i="18"/>
  <c r="Q30" i="18"/>
  <c r="Q29" i="18"/>
  <c r="Q28" i="18"/>
  <c r="Q27" i="18"/>
  <c r="Q26" i="18"/>
  <c r="Q25" i="18"/>
  <c r="Q24" i="18"/>
  <c r="Q23" i="18"/>
  <c r="Q22" i="18"/>
  <c r="Q21" i="18"/>
  <c r="Q20" i="18"/>
  <c r="Q19" i="18"/>
  <c r="Q18" i="18"/>
  <c r="Q17" i="18"/>
  <c r="Q16" i="18"/>
  <c r="Q15" i="18"/>
  <c r="Q14" i="18"/>
  <c r="Q13" i="18"/>
  <c r="Q12" i="18"/>
  <c r="Q11" i="18"/>
  <c r="Q10" i="18"/>
  <c r="Q9" i="18"/>
  <c r="Q8" i="18"/>
  <c r="Q7" i="18"/>
  <c r="Q6" i="18"/>
  <c r="Q5" i="18"/>
  <c r="Q4" i="18"/>
  <c r="Q3" i="18"/>
  <c r="Q2" i="18"/>
  <c r="R44" i="17"/>
  <c r="Q44" i="17"/>
  <c r="P44" i="17"/>
  <c r="S44" i="17" s="1"/>
  <c r="R43" i="17"/>
  <c r="Q43" i="17"/>
  <c r="P43" i="17"/>
  <c r="R42" i="17"/>
  <c r="Q42" i="17"/>
  <c r="P42" i="17"/>
  <c r="S42" i="17" s="1"/>
  <c r="R41" i="17"/>
  <c r="Q41" i="17"/>
  <c r="P41" i="17"/>
  <c r="R40" i="17"/>
  <c r="Q40" i="17"/>
  <c r="P40" i="17"/>
  <c r="S40" i="17" s="1"/>
  <c r="R39" i="17"/>
  <c r="Q39" i="17"/>
  <c r="P39" i="17"/>
  <c r="R38" i="17"/>
  <c r="Q38" i="17"/>
  <c r="P38" i="17"/>
  <c r="R37" i="17"/>
  <c r="Q37" i="17"/>
  <c r="P37" i="17"/>
  <c r="R36" i="17"/>
  <c r="Q36" i="17"/>
  <c r="P36" i="17"/>
  <c r="S36" i="17" s="1"/>
  <c r="R35" i="17"/>
  <c r="Q35" i="17"/>
  <c r="P35" i="17"/>
  <c r="R34" i="17"/>
  <c r="Q34" i="17"/>
  <c r="P34" i="17"/>
  <c r="R33" i="17"/>
  <c r="Q33" i="17"/>
  <c r="S33" i="17" s="1"/>
  <c r="P33" i="17"/>
  <c r="R32" i="17"/>
  <c r="Q32" i="17"/>
  <c r="P32" i="17"/>
  <c r="S32" i="17" s="1"/>
  <c r="R31" i="17"/>
  <c r="Q31" i="17"/>
  <c r="P31" i="17"/>
  <c r="R30" i="17"/>
  <c r="Q30" i="17"/>
  <c r="P30" i="17"/>
  <c r="R29" i="17"/>
  <c r="Q29" i="17"/>
  <c r="P29" i="17"/>
  <c r="S29" i="17" s="1"/>
  <c r="R28" i="17"/>
  <c r="Q28" i="17"/>
  <c r="P28" i="17"/>
  <c r="S28" i="17" s="1"/>
  <c r="R27" i="17"/>
  <c r="Q27" i="17"/>
  <c r="P27" i="17"/>
  <c r="S27" i="17" s="1"/>
  <c r="R26" i="17"/>
  <c r="Q26" i="17"/>
  <c r="P26" i="17"/>
  <c r="R25" i="17"/>
  <c r="Q25" i="17"/>
  <c r="P25" i="17"/>
  <c r="R24" i="17"/>
  <c r="Q24" i="17"/>
  <c r="P24" i="17"/>
  <c r="S24" i="17" s="1"/>
  <c r="R23" i="17"/>
  <c r="Q23" i="17"/>
  <c r="P23" i="17"/>
  <c r="R22" i="17"/>
  <c r="Q22" i="17"/>
  <c r="P22" i="17"/>
  <c r="R21" i="17"/>
  <c r="Q21" i="17"/>
  <c r="P21" i="17"/>
  <c r="S21" i="17" s="1"/>
  <c r="R20" i="17"/>
  <c r="Q20" i="17"/>
  <c r="P20" i="17"/>
  <c r="S20" i="17" s="1"/>
  <c r="R19" i="17"/>
  <c r="Q19" i="17"/>
  <c r="P19" i="17"/>
  <c r="S19" i="17" s="1"/>
  <c r="R18" i="17"/>
  <c r="Q18" i="17"/>
  <c r="P18" i="17"/>
  <c r="R17" i="17"/>
  <c r="Q17" i="17"/>
  <c r="P17" i="17"/>
  <c r="R16" i="17"/>
  <c r="Q16" i="17"/>
  <c r="P16" i="17"/>
  <c r="S16" i="17" s="1"/>
  <c r="R15" i="17"/>
  <c r="Q15" i="17"/>
  <c r="P15" i="17"/>
  <c r="R14" i="17"/>
  <c r="Q14" i="17"/>
  <c r="P14" i="17"/>
  <c r="R13" i="17"/>
  <c r="Q13" i="17"/>
  <c r="P13" i="17"/>
  <c r="S13" i="17" s="1"/>
  <c r="R12" i="17"/>
  <c r="Q12" i="17"/>
  <c r="P12" i="17"/>
  <c r="S12" i="17" s="1"/>
  <c r="R11" i="17"/>
  <c r="Q11" i="17"/>
  <c r="P11" i="17"/>
  <c r="S11" i="17" s="1"/>
  <c r="R10" i="17"/>
  <c r="Q10" i="17"/>
  <c r="P10" i="17"/>
  <c r="R9" i="17"/>
  <c r="Q9" i="17"/>
  <c r="P9" i="17"/>
  <c r="R8" i="17"/>
  <c r="Q8" i="17"/>
  <c r="P8" i="17"/>
  <c r="S8" i="17" s="1"/>
  <c r="R7" i="17"/>
  <c r="Q7" i="17"/>
  <c r="P7" i="17"/>
  <c r="R6" i="17"/>
  <c r="Q6" i="17"/>
  <c r="P6" i="17"/>
  <c r="R5" i="17"/>
  <c r="Q5" i="17"/>
  <c r="P5" i="17"/>
  <c r="S5" i="17" s="1"/>
  <c r="R4" i="17"/>
  <c r="Q4" i="17"/>
  <c r="P4" i="17"/>
  <c r="S4" i="17" s="1"/>
  <c r="R3" i="17"/>
  <c r="Q3" i="17"/>
  <c r="P3" i="17"/>
  <c r="S3" i="17" s="1"/>
  <c r="R2" i="17"/>
  <c r="Q2" i="17"/>
  <c r="P2" i="17"/>
  <c r="N87" i="16"/>
  <c r="M87" i="16"/>
  <c r="N86" i="16"/>
  <c r="M86" i="16"/>
  <c r="O86" i="16"/>
  <c r="N85" i="16"/>
  <c r="M85" i="16"/>
  <c r="O85" i="16" s="1"/>
  <c r="N84" i="16"/>
  <c r="M84" i="16"/>
  <c r="N83" i="16"/>
  <c r="M83" i="16"/>
  <c r="N82" i="16"/>
  <c r="M82" i="16"/>
  <c r="O82" i="16" s="1"/>
  <c r="N81" i="16"/>
  <c r="M81" i="16"/>
  <c r="O81" i="16" s="1"/>
  <c r="N80" i="16"/>
  <c r="M80" i="16"/>
  <c r="N79" i="16"/>
  <c r="M79" i="16"/>
  <c r="N78" i="16"/>
  <c r="M78" i="16"/>
  <c r="O78" i="16" s="1"/>
  <c r="N77" i="16"/>
  <c r="M77" i="16"/>
  <c r="O77" i="16" s="1"/>
  <c r="N76" i="16"/>
  <c r="M76" i="16"/>
  <c r="N75" i="16"/>
  <c r="M75" i="16"/>
  <c r="O75" i="16" s="1"/>
  <c r="N74" i="16"/>
  <c r="M74" i="16"/>
  <c r="O74" i="16" s="1"/>
  <c r="N73" i="16"/>
  <c r="M73" i="16"/>
  <c r="O73" i="16" s="1"/>
  <c r="N23" i="16"/>
  <c r="M23" i="16"/>
  <c r="N22" i="16"/>
  <c r="M22" i="16"/>
  <c r="O22" i="16" s="1"/>
  <c r="N21" i="16"/>
  <c r="M21" i="16"/>
  <c r="N20" i="16"/>
  <c r="M20" i="16"/>
  <c r="O20" i="16" s="1"/>
  <c r="N19" i="16"/>
  <c r="M19" i="16"/>
  <c r="O19" i="16" s="1"/>
  <c r="N18" i="16"/>
  <c r="M18" i="16"/>
  <c r="O18" i="16" s="1"/>
  <c r="N17" i="16"/>
  <c r="M17" i="16"/>
  <c r="O17" i="16" s="1"/>
  <c r="N16" i="16"/>
  <c r="O16" i="16" s="1"/>
  <c r="M16" i="16"/>
  <c r="N15" i="16"/>
  <c r="M15" i="16"/>
  <c r="O15" i="16" s="1"/>
  <c r="N14" i="16"/>
  <c r="M14" i="16"/>
  <c r="O14" i="16"/>
  <c r="N13" i="16"/>
  <c r="M13" i="16"/>
  <c r="N12" i="16"/>
  <c r="M12" i="16"/>
  <c r="O12" i="16"/>
  <c r="N11" i="16"/>
  <c r="M11" i="16"/>
  <c r="O11" i="16" s="1"/>
  <c r="N10" i="16"/>
  <c r="M10" i="16"/>
  <c r="O10" i="16" s="1"/>
  <c r="N9" i="16"/>
  <c r="M9" i="16"/>
  <c r="N8" i="16"/>
  <c r="O8" i="16" s="1"/>
  <c r="M8" i="16"/>
  <c r="N7" i="16"/>
  <c r="M7" i="16"/>
  <c r="N6" i="16"/>
  <c r="M6" i="16"/>
  <c r="O6" i="16" s="1"/>
  <c r="N5" i="16"/>
  <c r="M5" i="16"/>
  <c r="N4" i="16"/>
  <c r="M4" i="16"/>
  <c r="O4" i="16" s="1"/>
  <c r="N3" i="16"/>
  <c r="M3" i="16"/>
  <c r="O3" i="16" s="1"/>
  <c r="N2" i="16"/>
  <c r="O2" i="16" s="1"/>
  <c r="M2" i="16"/>
  <c r="R48" i="15"/>
  <c r="Q48" i="15"/>
  <c r="R47" i="15"/>
  <c r="Q47" i="15"/>
  <c r="S47" i="15" s="1"/>
  <c r="R46" i="15"/>
  <c r="Q46" i="15"/>
  <c r="S46" i="15" s="1"/>
  <c r="R45" i="15"/>
  <c r="Q45" i="15"/>
  <c r="R44" i="15"/>
  <c r="Q44" i="15"/>
  <c r="S44" i="15" s="1"/>
  <c r="R43" i="15"/>
  <c r="Q43" i="15"/>
  <c r="S43" i="15" s="1"/>
  <c r="R42" i="15"/>
  <c r="S42" i="15" s="1"/>
  <c r="Q42" i="15"/>
  <c r="R41" i="15"/>
  <c r="Q41" i="15"/>
  <c r="R40" i="15"/>
  <c r="Q40" i="15"/>
  <c r="R39" i="15"/>
  <c r="Q39" i="15"/>
  <c r="S38" i="15"/>
  <c r="R38" i="15"/>
  <c r="Q38" i="15"/>
  <c r="R37" i="15"/>
  <c r="Q37" i="15"/>
  <c r="S37" i="15" s="1"/>
  <c r="R36" i="15"/>
  <c r="Q36" i="15"/>
  <c r="R35" i="15"/>
  <c r="Q35" i="15"/>
  <c r="R34" i="15"/>
  <c r="Q34" i="15"/>
  <c r="S34" i="15" s="1"/>
  <c r="R33" i="15"/>
  <c r="Q33" i="15"/>
  <c r="S33" i="15" s="1"/>
  <c r="R32" i="15"/>
  <c r="Q32" i="15"/>
  <c r="R31" i="15"/>
  <c r="Q31" i="15"/>
  <c r="S31" i="15" s="1"/>
  <c r="R12" i="15"/>
  <c r="Q12" i="15"/>
  <c r="S12" i="15" s="1"/>
  <c r="R11" i="15"/>
  <c r="Q11" i="15"/>
  <c r="S10" i="15"/>
  <c r="R10" i="15"/>
  <c r="Q10" i="15"/>
  <c r="R9" i="15"/>
  <c r="Q9" i="15"/>
  <c r="R8" i="15"/>
  <c r="Q8" i="15"/>
  <c r="S8" i="15" s="1"/>
  <c r="R7" i="15"/>
  <c r="Q7" i="15"/>
  <c r="R6" i="15"/>
  <c r="S6" i="15" s="1"/>
  <c r="Q6" i="15"/>
  <c r="R5" i="15"/>
  <c r="Q5" i="15"/>
  <c r="S5" i="15" s="1"/>
  <c r="R4" i="15"/>
  <c r="S4" i="15" s="1"/>
  <c r="Q4" i="15"/>
  <c r="R3" i="15"/>
  <c r="Q3" i="15"/>
  <c r="R2" i="15"/>
  <c r="Q2" i="15"/>
  <c r="S40" i="14"/>
  <c r="S39" i="14"/>
  <c r="S32" i="14"/>
  <c r="S31" i="14"/>
  <c r="S24" i="14"/>
  <c r="S23" i="14"/>
  <c r="S16" i="14"/>
  <c r="S15" i="14"/>
  <c r="S8" i="14"/>
  <c r="S7" i="14"/>
  <c r="R42" i="14"/>
  <c r="Q42" i="14"/>
  <c r="S42" i="14" s="1"/>
  <c r="R41" i="14"/>
  <c r="S41" i="14" s="1"/>
  <c r="Q41" i="14"/>
  <c r="R40" i="14"/>
  <c r="Q40" i="14"/>
  <c r="R39" i="14"/>
  <c r="Q39" i="14"/>
  <c r="R38" i="14"/>
  <c r="Q38" i="14"/>
  <c r="S38" i="14" s="1"/>
  <c r="R37" i="14"/>
  <c r="Q37" i="14"/>
  <c r="S37" i="14" s="1"/>
  <c r="R36" i="14"/>
  <c r="Q36" i="14"/>
  <c r="S36" i="14" s="1"/>
  <c r="R35" i="14"/>
  <c r="Q35" i="14"/>
  <c r="S35" i="14" s="1"/>
  <c r="R34" i="14"/>
  <c r="Q34" i="14"/>
  <c r="S34" i="14" s="1"/>
  <c r="R33" i="14"/>
  <c r="S33" i="14" s="1"/>
  <c r="Q33" i="14"/>
  <c r="R32" i="14"/>
  <c r="Q32" i="14"/>
  <c r="R31" i="14"/>
  <c r="Q31" i="14"/>
  <c r="R30" i="14"/>
  <c r="Q30" i="14"/>
  <c r="S30" i="14" s="1"/>
  <c r="R29" i="14"/>
  <c r="Q29" i="14"/>
  <c r="S29" i="14" s="1"/>
  <c r="R28" i="14"/>
  <c r="Q28" i="14"/>
  <c r="S28" i="14" s="1"/>
  <c r="R27" i="14"/>
  <c r="Q27" i="14"/>
  <c r="S27" i="14" s="1"/>
  <c r="R26" i="14"/>
  <c r="Q26" i="14"/>
  <c r="S26" i="14" s="1"/>
  <c r="R25" i="14"/>
  <c r="S25" i="14" s="1"/>
  <c r="Q25" i="14"/>
  <c r="R24" i="14"/>
  <c r="Q24" i="14"/>
  <c r="R23" i="14"/>
  <c r="Q23" i="14"/>
  <c r="R22" i="14"/>
  <c r="Q22" i="14"/>
  <c r="S22" i="14" s="1"/>
  <c r="R21" i="14"/>
  <c r="Q21" i="14"/>
  <c r="S21" i="14" s="1"/>
  <c r="R20" i="14"/>
  <c r="Q20" i="14"/>
  <c r="S20" i="14" s="1"/>
  <c r="R19" i="14"/>
  <c r="Q19" i="14"/>
  <c r="S19" i="14" s="1"/>
  <c r="R18" i="14"/>
  <c r="Q18" i="14"/>
  <c r="S18" i="14" s="1"/>
  <c r="R17" i="14"/>
  <c r="S17" i="14" s="1"/>
  <c r="Q17" i="14"/>
  <c r="R16" i="14"/>
  <c r="Q16" i="14"/>
  <c r="R15" i="14"/>
  <c r="Q15" i="14"/>
  <c r="R14" i="14"/>
  <c r="Q14" i="14"/>
  <c r="S14" i="14" s="1"/>
  <c r="R13" i="14"/>
  <c r="Q13" i="14"/>
  <c r="S13" i="14" s="1"/>
  <c r="R12" i="14"/>
  <c r="Q12" i="14"/>
  <c r="S12" i="14" s="1"/>
  <c r="R11" i="14"/>
  <c r="Q11" i="14"/>
  <c r="S11" i="14" s="1"/>
  <c r="R10" i="14"/>
  <c r="Q10" i="14"/>
  <c r="S10" i="14" s="1"/>
  <c r="R9" i="14"/>
  <c r="S9" i="14" s="1"/>
  <c r="Q9" i="14"/>
  <c r="R8" i="14"/>
  <c r="Q8" i="14"/>
  <c r="R7" i="14"/>
  <c r="Q7" i="14"/>
  <c r="R6" i="14"/>
  <c r="Q6" i="14"/>
  <c r="S6" i="14" s="1"/>
  <c r="R5" i="14"/>
  <c r="Q5" i="14"/>
  <c r="S5" i="14" s="1"/>
  <c r="R4" i="14"/>
  <c r="Q4" i="14"/>
  <c r="S4" i="14" s="1"/>
  <c r="R3" i="14"/>
  <c r="Q3" i="14"/>
  <c r="S3" i="14" s="1"/>
  <c r="R2" i="14"/>
  <c r="Q2" i="14"/>
  <c r="S2" i="14" s="1"/>
  <c r="Q27" i="13"/>
  <c r="R27" i="13" s="1"/>
  <c r="P27" i="13"/>
  <c r="Q26" i="13"/>
  <c r="P26" i="13"/>
  <c r="R26" i="13" s="1"/>
  <c r="Q25" i="13"/>
  <c r="P25" i="13"/>
  <c r="R25" i="13"/>
  <c r="Q24" i="13"/>
  <c r="P24" i="13"/>
  <c r="R24" i="13"/>
  <c r="Q23" i="13"/>
  <c r="P23" i="13"/>
  <c r="R23" i="13" s="1"/>
  <c r="Q22" i="13"/>
  <c r="P22" i="13"/>
  <c r="R22" i="13" s="1"/>
  <c r="Q21" i="13"/>
  <c r="P21" i="13"/>
  <c r="R21" i="13" s="1"/>
  <c r="Q20" i="13"/>
  <c r="P20" i="13"/>
  <c r="R20" i="13"/>
  <c r="Q19" i="13"/>
  <c r="R19" i="13" s="1"/>
  <c r="P19" i="13"/>
  <c r="Q18" i="13"/>
  <c r="R18" i="13" s="1"/>
  <c r="P18" i="13"/>
  <c r="Q17" i="13"/>
  <c r="P17" i="13"/>
  <c r="R17" i="13"/>
  <c r="Q16" i="13"/>
  <c r="P16" i="13"/>
  <c r="R16" i="13"/>
  <c r="Q15" i="13"/>
  <c r="P15" i="13"/>
  <c r="R15" i="13" s="1"/>
  <c r="Q14" i="13"/>
  <c r="P14" i="13"/>
  <c r="R14" i="13" s="1"/>
  <c r="Q13" i="13"/>
  <c r="P13" i="13"/>
  <c r="R13" i="13" s="1"/>
  <c r="Q12" i="13"/>
  <c r="P12" i="13"/>
  <c r="R12" i="13"/>
  <c r="Q11" i="13"/>
  <c r="R11" i="13" s="1"/>
  <c r="P11" i="13"/>
  <c r="Q10" i="13"/>
  <c r="R10" i="13" s="1"/>
  <c r="P10" i="13"/>
  <c r="Q9" i="13"/>
  <c r="P9" i="13"/>
  <c r="R9" i="13"/>
  <c r="Q8" i="13"/>
  <c r="P8" i="13"/>
  <c r="R8" i="13"/>
  <c r="Q7" i="13"/>
  <c r="P7" i="13"/>
  <c r="R7" i="13" s="1"/>
  <c r="Q6" i="13"/>
  <c r="P6" i="13"/>
  <c r="R6" i="13" s="1"/>
  <c r="Q5" i="13"/>
  <c r="P5" i="13"/>
  <c r="R5" i="13" s="1"/>
  <c r="Q4" i="13"/>
  <c r="P4" i="13"/>
  <c r="R4" i="13"/>
  <c r="Q3" i="13"/>
  <c r="R3" i="13" s="1"/>
  <c r="P3" i="13"/>
  <c r="R2" i="13"/>
  <c r="Q2" i="13"/>
  <c r="P2" i="13"/>
  <c r="X358" i="11"/>
  <c r="X357" i="11"/>
  <c r="X356" i="11"/>
  <c r="X355" i="11"/>
  <c r="X354" i="11"/>
  <c r="X353" i="11"/>
  <c r="X139" i="11"/>
  <c r="X138" i="11"/>
  <c r="X137" i="11"/>
  <c r="X136" i="11"/>
  <c r="X135" i="11"/>
  <c r="X134" i="11"/>
  <c r="X133" i="11"/>
  <c r="X132" i="11"/>
  <c r="X131" i="11"/>
  <c r="X130" i="11"/>
  <c r="X129" i="11"/>
  <c r="X128" i="11"/>
  <c r="X127" i="11"/>
  <c r="X126" i="11"/>
  <c r="X125" i="11"/>
  <c r="X124" i="11"/>
  <c r="X123" i="11"/>
  <c r="X122" i="11"/>
  <c r="X121" i="11"/>
  <c r="X120" i="11"/>
  <c r="X119" i="11"/>
  <c r="X118" i="11"/>
  <c r="X117" i="11"/>
  <c r="X116" i="11"/>
  <c r="X115" i="11"/>
  <c r="X114" i="11"/>
  <c r="X113" i="11"/>
  <c r="X112" i="11"/>
  <c r="X111" i="11"/>
  <c r="X110" i="11"/>
  <c r="X109" i="11"/>
  <c r="X108" i="11"/>
  <c r="X107" i="11"/>
  <c r="X106" i="11"/>
  <c r="X105" i="11"/>
  <c r="X104" i="11"/>
  <c r="X103" i="11"/>
  <c r="X102" i="11"/>
  <c r="X101" i="11"/>
  <c r="X100" i="11"/>
  <c r="X99" i="11"/>
  <c r="X98" i="11"/>
  <c r="X97" i="11"/>
  <c r="X96" i="11"/>
  <c r="X95" i="11"/>
  <c r="X94" i="11"/>
  <c r="X93" i="11"/>
  <c r="X92" i="11"/>
  <c r="X91" i="11"/>
  <c r="X90" i="11"/>
  <c r="X89" i="11"/>
  <c r="X88" i="11"/>
  <c r="X87" i="11"/>
  <c r="X86" i="11"/>
  <c r="X85" i="11"/>
  <c r="X84" i="11"/>
  <c r="X83" i="11"/>
  <c r="X82" i="11"/>
  <c r="X81" i="11"/>
  <c r="X80" i="11"/>
  <c r="X79" i="11"/>
  <c r="X78" i="11"/>
  <c r="X77" i="11"/>
  <c r="X76" i="11"/>
  <c r="X75" i="11"/>
  <c r="X74" i="11"/>
  <c r="X73" i="11"/>
  <c r="X72" i="11"/>
  <c r="X71" i="11"/>
  <c r="X70" i="11"/>
  <c r="X69" i="11"/>
  <c r="X68" i="11"/>
  <c r="X67" i="11"/>
  <c r="X66" i="11"/>
  <c r="X65" i="11"/>
  <c r="X64" i="11"/>
  <c r="X63" i="11"/>
  <c r="X62" i="11"/>
  <c r="X61" i="11"/>
  <c r="X60" i="11"/>
  <c r="X59" i="11"/>
  <c r="X58" i="11"/>
  <c r="X57" i="11"/>
  <c r="X56" i="11"/>
  <c r="X55" i="11"/>
  <c r="X54" i="11"/>
  <c r="X53" i="11"/>
  <c r="X52" i="11"/>
  <c r="X51" i="11"/>
  <c r="X50" i="11"/>
  <c r="X49" i="11"/>
  <c r="X48" i="11"/>
  <c r="X47" i="11"/>
  <c r="X46" i="11"/>
  <c r="X45" i="11"/>
  <c r="X44" i="11"/>
  <c r="X43" i="11"/>
  <c r="X42" i="11"/>
  <c r="X41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X28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5" i="11"/>
  <c r="X14" i="11"/>
  <c r="X13" i="11"/>
  <c r="X12" i="11"/>
  <c r="X11" i="11"/>
  <c r="X10" i="11"/>
  <c r="X9" i="11"/>
  <c r="X8" i="11"/>
  <c r="X7" i="11"/>
  <c r="X6" i="11"/>
  <c r="X5" i="11"/>
  <c r="X4" i="11"/>
  <c r="X3" i="11"/>
  <c r="X2" i="11"/>
  <c r="X359" i="11"/>
  <c r="U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U9" i="10"/>
  <c r="U8" i="10"/>
  <c r="U7" i="10"/>
  <c r="U6" i="10"/>
  <c r="U5" i="10"/>
  <c r="U4" i="10"/>
  <c r="U3" i="10"/>
  <c r="U2" i="10"/>
  <c r="K485" i="8"/>
  <c r="J485" i="8"/>
  <c r="I485" i="8"/>
  <c r="H485" i="8"/>
  <c r="J484" i="8"/>
  <c r="I484" i="8"/>
  <c r="H484" i="8"/>
  <c r="K484" i="8" s="1"/>
  <c r="K483" i="8"/>
  <c r="J483" i="8"/>
  <c r="I483" i="8"/>
  <c r="H483" i="8"/>
  <c r="J482" i="8"/>
  <c r="I482" i="8"/>
  <c r="H482" i="8"/>
  <c r="K482" i="8" s="1"/>
  <c r="K481" i="8"/>
  <c r="J481" i="8"/>
  <c r="I481" i="8"/>
  <c r="H481" i="8"/>
  <c r="J480" i="8"/>
  <c r="I480" i="8"/>
  <c r="H480" i="8"/>
  <c r="K480" i="8" s="1"/>
  <c r="K479" i="8"/>
  <c r="J479" i="8"/>
  <c r="I479" i="8"/>
  <c r="H479" i="8"/>
  <c r="J478" i="8"/>
  <c r="I478" i="8"/>
  <c r="H478" i="8"/>
  <c r="K478" i="8" s="1"/>
  <c r="J477" i="8"/>
  <c r="K477" i="8" s="1"/>
  <c r="I477" i="8"/>
  <c r="H477" i="8"/>
  <c r="J476" i="8"/>
  <c r="I476" i="8"/>
  <c r="H476" i="8"/>
  <c r="J475" i="8"/>
  <c r="K475" i="8" s="1"/>
  <c r="I475" i="8"/>
  <c r="H475" i="8"/>
  <c r="J474" i="8"/>
  <c r="I474" i="8"/>
  <c r="H474" i="8"/>
  <c r="K474" i="8" s="1"/>
  <c r="J473" i="8"/>
  <c r="K473" i="8" s="1"/>
  <c r="I473" i="8"/>
  <c r="H473" i="8"/>
  <c r="J472" i="8"/>
  <c r="I472" i="8"/>
  <c r="H472" i="8"/>
  <c r="K471" i="8"/>
  <c r="J471" i="8"/>
  <c r="I471" i="8"/>
  <c r="H471" i="8"/>
  <c r="J470" i="8"/>
  <c r="I470" i="8"/>
  <c r="H470" i="8"/>
  <c r="K470" i="8" s="1"/>
  <c r="J469" i="8"/>
  <c r="K469" i="8" s="1"/>
  <c r="I469" i="8"/>
  <c r="H469" i="8"/>
  <c r="J468" i="8"/>
  <c r="I468" i="8"/>
  <c r="H468" i="8"/>
  <c r="K468" i="8" s="1"/>
  <c r="K467" i="8"/>
  <c r="J467" i="8"/>
  <c r="I467" i="8"/>
  <c r="H467" i="8"/>
  <c r="J466" i="8"/>
  <c r="I466" i="8"/>
  <c r="H466" i="8"/>
  <c r="K466" i="8" s="1"/>
  <c r="J465" i="8"/>
  <c r="K465" i="8" s="1"/>
  <c r="I465" i="8"/>
  <c r="H465" i="8"/>
  <c r="J464" i="8"/>
  <c r="I464" i="8"/>
  <c r="H464" i="8"/>
  <c r="K464" i="8" s="1"/>
  <c r="J463" i="8"/>
  <c r="K463" i="8" s="1"/>
  <c r="I463" i="8"/>
  <c r="H463" i="8"/>
  <c r="J462" i="8"/>
  <c r="I462" i="8"/>
  <c r="H462" i="8"/>
  <c r="K462" i="8" s="1"/>
  <c r="J461" i="8"/>
  <c r="K461" i="8" s="1"/>
  <c r="I461" i="8"/>
  <c r="H461" i="8"/>
  <c r="J460" i="8"/>
  <c r="I460" i="8"/>
  <c r="H460" i="8"/>
  <c r="J459" i="8"/>
  <c r="K459" i="8" s="1"/>
  <c r="I459" i="8"/>
  <c r="H459" i="8"/>
  <c r="J458" i="8"/>
  <c r="I458" i="8"/>
  <c r="H458" i="8"/>
  <c r="K458" i="8" s="1"/>
  <c r="J457" i="8"/>
  <c r="K457" i="8" s="1"/>
  <c r="I457" i="8"/>
  <c r="H457" i="8"/>
  <c r="J456" i="8"/>
  <c r="I456" i="8"/>
  <c r="H456" i="8"/>
  <c r="J455" i="8"/>
  <c r="I455" i="8"/>
  <c r="K455" i="8" s="1"/>
  <c r="H455" i="8"/>
  <c r="J454" i="8"/>
  <c r="I454" i="8"/>
  <c r="H454" i="8"/>
  <c r="K454" i="8" s="1"/>
  <c r="J453" i="8"/>
  <c r="I453" i="8"/>
  <c r="K453" i="8" s="1"/>
  <c r="H453" i="8"/>
  <c r="J452" i="8"/>
  <c r="I452" i="8"/>
  <c r="H452" i="8"/>
  <c r="K452" i="8" s="1"/>
  <c r="K451" i="8"/>
  <c r="J451" i="8"/>
  <c r="I451" i="8"/>
  <c r="H451" i="8"/>
  <c r="J450" i="8"/>
  <c r="I450" i="8"/>
  <c r="H450" i="8"/>
  <c r="K450" i="8" s="1"/>
  <c r="J449" i="8"/>
  <c r="K449" i="8" s="1"/>
  <c r="I449" i="8"/>
  <c r="H449" i="8"/>
  <c r="J448" i="8"/>
  <c r="I448" i="8"/>
  <c r="H448" i="8"/>
  <c r="K448" i="8" s="1"/>
  <c r="J447" i="8"/>
  <c r="I447" i="8"/>
  <c r="K447" i="8" s="1"/>
  <c r="H447" i="8"/>
  <c r="J446" i="8"/>
  <c r="I446" i="8"/>
  <c r="H446" i="8"/>
  <c r="K446" i="8" s="1"/>
  <c r="J445" i="8"/>
  <c r="I445" i="8"/>
  <c r="K445" i="8" s="1"/>
  <c r="H445" i="8"/>
  <c r="J444" i="8"/>
  <c r="I444" i="8"/>
  <c r="H444" i="8"/>
  <c r="J443" i="8"/>
  <c r="I443" i="8"/>
  <c r="K443" i="8" s="1"/>
  <c r="H443" i="8"/>
  <c r="J442" i="8"/>
  <c r="I442" i="8"/>
  <c r="H442" i="8"/>
  <c r="K442" i="8" s="1"/>
  <c r="J441" i="8"/>
  <c r="I441" i="8"/>
  <c r="K441" i="8" s="1"/>
  <c r="H441" i="8"/>
  <c r="J440" i="8"/>
  <c r="I440" i="8"/>
  <c r="H440" i="8"/>
  <c r="J439" i="8"/>
  <c r="I439" i="8"/>
  <c r="K439" i="8" s="1"/>
  <c r="H439" i="8"/>
  <c r="J438" i="8"/>
  <c r="I438" i="8"/>
  <c r="H438" i="8"/>
  <c r="J437" i="8"/>
  <c r="I437" i="8"/>
  <c r="K437" i="8" s="1"/>
  <c r="H437" i="8"/>
  <c r="J436" i="8"/>
  <c r="I436" i="8"/>
  <c r="H436" i="8"/>
  <c r="K436" i="8" s="1"/>
  <c r="K435" i="8"/>
  <c r="J435" i="8"/>
  <c r="I435" i="8"/>
  <c r="H435" i="8"/>
  <c r="J434" i="8"/>
  <c r="I434" i="8"/>
  <c r="H434" i="8"/>
  <c r="K434" i="8" s="1"/>
  <c r="J433" i="8"/>
  <c r="K433" i="8" s="1"/>
  <c r="I433" i="8"/>
  <c r="H433" i="8"/>
  <c r="J432" i="8"/>
  <c r="I432" i="8"/>
  <c r="H432" i="8"/>
  <c r="J431" i="8"/>
  <c r="I431" i="8"/>
  <c r="K431" i="8" s="1"/>
  <c r="H431" i="8"/>
  <c r="J430" i="8"/>
  <c r="I430" i="8"/>
  <c r="H430" i="8"/>
  <c r="K430" i="8" s="1"/>
  <c r="J429" i="8"/>
  <c r="I429" i="8"/>
  <c r="K429" i="8" s="1"/>
  <c r="H429" i="8"/>
  <c r="J428" i="8"/>
  <c r="I428" i="8"/>
  <c r="H428" i="8"/>
  <c r="K427" i="8"/>
  <c r="J427" i="8"/>
  <c r="I427" i="8"/>
  <c r="H427" i="8"/>
  <c r="J426" i="8"/>
  <c r="I426" i="8"/>
  <c r="H426" i="8"/>
  <c r="J425" i="8"/>
  <c r="I425" i="8"/>
  <c r="K425" i="8" s="1"/>
  <c r="H425" i="8"/>
  <c r="J424" i="8"/>
  <c r="I424" i="8"/>
  <c r="H424" i="8"/>
  <c r="J423" i="8"/>
  <c r="I423" i="8"/>
  <c r="K423" i="8" s="1"/>
  <c r="H423" i="8"/>
  <c r="J422" i="8"/>
  <c r="I422" i="8"/>
  <c r="H422" i="8"/>
  <c r="K422" i="8" s="1"/>
  <c r="J421" i="8"/>
  <c r="I421" i="8"/>
  <c r="H421" i="8"/>
  <c r="K421" i="8" s="1"/>
  <c r="J420" i="8"/>
  <c r="I420" i="8"/>
  <c r="H420" i="8"/>
  <c r="K420" i="8" s="1"/>
  <c r="K419" i="8"/>
  <c r="J419" i="8"/>
  <c r="I419" i="8"/>
  <c r="H419" i="8"/>
  <c r="J418" i="8"/>
  <c r="I418" i="8"/>
  <c r="H418" i="8"/>
  <c r="K417" i="8"/>
  <c r="J417" i="8"/>
  <c r="I417" i="8"/>
  <c r="H417" i="8"/>
  <c r="J416" i="8"/>
  <c r="I416" i="8"/>
  <c r="H416" i="8"/>
  <c r="J415" i="8"/>
  <c r="I415" i="8"/>
  <c r="K415" i="8" s="1"/>
  <c r="H415" i="8"/>
  <c r="J414" i="8"/>
  <c r="I414" i="8"/>
  <c r="H414" i="8"/>
  <c r="K414" i="8" s="1"/>
  <c r="J413" i="8"/>
  <c r="I413" i="8"/>
  <c r="H413" i="8"/>
  <c r="J412" i="8"/>
  <c r="I412" i="8"/>
  <c r="H412" i="8"/>
  <c r="J411" i="8"/>
  <c r="I411" i="8"/>
  <c r="H411" i="8"/>
  <c r="K411" i="8" s="1"/>
  <c r="J410" i="8"/>
  <c r="I410" i="8"/>
  <c r="H410" i="8"/>
  <c r="J409" i="8"/>
  <c r="I409" i="8"/>
  <c r="H409" i="8"/>
  <c r="K409" i="8" s="1"/>
  <c r="J408" i="8"/>
  <c r="I408" i="8"/>
  <c r="H408" i="8"/>
  <c r="J407" i="8"/>
  <c r="I407" i="8"/>
  <c r="H407" i="8"/>
  <c r="K407" i="8" s="1"/>
  <c r="J406" i="8"/>
  <c r="I406" i="8"/>
  <c r="H406" i="8"/>
  <c r="J405" i="8"/>
  <c r="I405" i="8"/>
  <c r="H405" i="8"/>
  <c r="K405" i="8" s="1"/>
  <c r="J404" i="8"/>
  <c r="I404" i="8"/>
  <c r="H404" i="8"/>
  <c r="K404" i="8" s="1"/>
  <c r="K403" i="8"/>
  <c r="J403" i="8"/>
  <c r="I403" i="8"/>
  <c r="H403" i="8"/>
  <c r="J402" i="8"/>
  <c r="I402" i="8"/>
  <c r="H402" i="8"/>
  <c r="J401" i="8"/>
  <c r="K401" i="8" s="1"/>
  <c r="I401" i="8"/>
  <c r="H401" i="8"/>
  <c r="J400" i="8"/>
  <c r="I400" i="8"/>
  <c r="H400" i="8"/>
  <c r="J399" i="8"/>
  <c r="I399" i="8"/>
  <c r="K399" i="8" s="1"/>
  <c r="H399" i="8"/>
  <c r="J398" i="8"/>
  <c r="I398" i="8"/>
  <c r="H398" i="8"/>
  <c r="K398" i="8" s="1"/>
  <c r="J397" i="8"/>
  <c r="I397" i="8"/>
  <c r="H397" i="8"/>
  <c r="J396" i="8"/>
  <c r="I396" i="8"/>
  <c r="H396" i="8"/>
  <c r="J395" i="8"/>
  <c r="I395" i="8"/>
  <c r="H395" i="8"/>
  <c r="K395" i="8" s="1"/>
  <c r="J394" i="8"/>
  <c r="I394" i="8"/>
  <c r="H394" i="8"/>
  <c r="J393" i="8"/>
  <c r="I393" i="8"/>
  <c r="H393" i="8"/>
  <c r="K393" i="8" s="1"/>
  <c r="J392" i="8"/>
  <c r="I392" i="8"/>
  <c r="H392" i="8"/>
  <c r="J391" i="8"/>
  <c r="I391" i="8"/>
  <c r="H391" i="8"/>
  <c r="K391" i="8" s="1"/>
  <c r="J390" i="8"/>
  <c r="I390" i="8"/>
  <c r="H390" i="8"/>
  <c r="K390" i="8" s="1"/>
  <c r="J389" i="8"/>
  <c r="I389" i="8"/>
  <c r="H389" i="8"/>
  <c r="K389" i="8" s="1"/>
  <c r="J388" i="8"/>
  <c r="I388" i="8"/>
  <c r="H388" i="8"/>
  <c r="K388" i="8" s="1"/>
  <c r="K387" i="8"/>
  <c r="J387" i="8"/>
  <c r="I387" i="8"/>
  <c r="H387" i="8"/>
  <c r="J386" i="8"/>
  <c r="I386" i="8"/>
  <c r="H386" i="8"/>
  <c r="J385" i="8"/>
  <c r="K385" i="8" s="1"/>
  <c r="I385" i="8"/>
  <c r="H385" i="8"/>
  <c r="J384" i="8"/>
  <c r="I384" i="8"/>
  <c r="H384" i="8"/>
  <c r="J383" i="8"/>
  <c r="I383" i="8"/>
  <c r="H383" i="8"/>
  <c r="J382" i="8"/>
  <c r="I382" i="8"/>
  <c r="H382" i="8"/>
  <c r="K382" i="8" s="1"/>
  <c r="J381" i="8"/>
  <c r="I381" i="8"/>
  <c r="H381" i="8"/>
  <c r="K381" i="8" s="1"/>
  <c r="J380" i="8"/>
  <c r="I380" i="8"/>
  <c r="H380" i="8"/>
  <c r="J379" i="8"/>
  <c r="I379" i="8"/>
  <c r="H379" i="8"/>
  <c r="K379" i="8" s="1"/>
  <c r="J378" i="8"/>
  <c r="I378" i="8"/>
  <c r="H378" i="8"/>
  <c r="J377" i="8"/>
  <c r="I377" i="8"/>
  <c r="H377" i="8"/>
  <c r="K377" i="8" s="1"/>
  <c r="J376" i="8"/>
  <c r="I376" i="8"/>
  <c r="H376" i="8"/>
  <c r="J375" i="8"/>
  <c r="I375" i="8"/>
  <c r="H375" i="8"/>
  <c r="K375" i="8" s="1"/>
  <c r="J374" i="8"/>
  <c r="I374" i="8"/>
  <c r="H374" i="8"/>
  <c r="J373" i="8"/>
  <c r="I373" i="8"/>
  <c r="H373" i="8"/>
  <c r="K373" i="8" s="1"/>
  <c r="J372" i="8"/>
  <c r="I372" i="8"/>
  <c r="H372" i="8"/>
  <c r="K372" i="8" s="1"/>
  <c r="K371" i="8"/>
  <c r="J371" i="8"/>
  <c r="I371" i="8"/>
  <c r="H371" i="8"/>
  <c r="J370" i="8"/>
  <c r="I370" i="8"/>
  <c r="H370" i="8"/>
  <c r="K369" i="8"/>
  <c r="J369" i="8"/>
  <c r="I369" i="8"/>
  <c r="H369" i="8"/>
  <c r="J368" i="8"/>
  <c r="I368" i="8"/>
  <c r="H368" i="8"/>
  <c r="J367" i="8"/>
  <c r="I367" i="8"/>
  <c r="K367" i="8" s="1"/>
  <c r="H367" i="8"/>
  <c r="J366" i="8"/>
  <c r="I366" i="8"/>
  <c r="H366" i="8"/>
  <c r="K366" i="8" s="1"/>
  <c r="J365" i="8"/>
  <c r="I365" i="8"/>
  <c r="H365" i="8"/>
  <c r="K365" i="8" s="1"/>
  <c r="J364" i="8"/>
  <c r="I364" i="8"/>
  <c r="H364" i="8"/>
  <c r="J363" i="8"/>
  <c r="I363" i="8"/>
  <c r="H363" i="8"/>
  <c r="K363" i="8" s="1"/>
  <c r="J362" i="8"/>
  <c r="I362" i="8"/>
  <c r="H362" i="8"/>
  <c r="J361" i="8"/>
  <c r="I361" i="8"/>
  <c r="H361" i="8"/>
  <c r="K361" i="8" s="1"/>
  <c r="J360" i="8"/>
  <c r="I360" i="8"/>
  <c r="H360" i="8"/>
  <c r="J359" i="8"/>
  <c r="I359" i="8"/>
  <c r="H359" i="8"/>
  <c r="K359" i="8" s="1"/>
  <c r="J358" i="8"/>
  <c r="I358" i="8"/>
  <c r="H358" i="8"/>
  <c r="K358" i="8" s="1"/>
  <c r="J357" i="8"/>
  <c r="I357" i="8"/>
  <c r="H357" i="8"/>
  <c r="K357" i="8" s="1"/>
  <c r="J356" i="8"/>
  <c r="I356" i="8"/>
  <c r="H356" i="8"/>
  <c r="K356" i="8" s="1"/>
  <c r="K355" i="8"/>
  <c r="J355" i="8"/>
  <c r="I355" i="8"/>
  <c r="H355" i="8"/>
  <c r="J354" i="8"/>
  <c r="I354" i="8"/>
  <c r="H354" i="8"/>
  <c r="K353" i="8"/>
  <c r="J353" i="8"/>
  <c r="I353" i="8"/>
  <c r="H353" i="8"/>
  <c r="J352" i="8"/>
  <c r="I352" i="8"/>
  <c r="H352" i="8"/>
  <c r="J351" i="8"/>
  <c r="I351" i="8"/>
  <c r="K351" i="8" s="1"/>
  <c r="H351" i="8"/>
  <c r="J350" i="8"/>
  <c r="I350" i="8"/>
  <c r="H350" i="8"/>
  <c r="K350" i="8" s="1"/>
  <c r="J349" i="8"/>
  <c r="I349" i="8"/>
  <c r="H349" i="8"/>
  <c r="J348" i="8"/>
  <c r="I348" i="8"/>
  <c r="H348" i="8"/>
  <c r="J347" i="8"/>
  <c r="I347" i="8"/>
  <c r="H347" i="8"/>
  <c r="K347" i="8" s="1"/>
  <c r="J346" i="8"/>
  <c r="I346" i="8"/>
  <c r="H346" i="8"/>
  <c r="J345" i="8"/>
  <c r="I345" i="8"/>
  <c r="H345" i="8"/>
  <c r="K345" i="8" s="1"/>
  <c r="J344" i="8"/>
  <c r="I344" i="8"/>
  <c r="H344" i="8"/>
  <c r="J343" i="8"/>
  <c r="I343" i="8"/>
  <c r="H343" i="8"/>
  <c r="K343" i="8" s="1"/>
  <c r="J342" i="8"/>
  <c r="I342" i="8"/>
  <c r="H342" i="8"/>
  <c r="J341" i="8"/>
  <c r="I341" i="8"/>
  <c r="H341" i="8"/>
  <c r="K341" i="8" s="1"/>
  <c r="J340" i="8"/>
  <c r="I340" i="8"/>
  <c r="H340" i="8"/>
  <c r="K340" i="8" s="1"/>
  <c r="K339" i="8"/>
  <c r="J339" i="8"/>
  <c r="I339" i="8"/>
  <c r="H339" i="8"/>
  <c r="J338" i="8"/>
  <c r="I338" i="8"/>
  <c r="H338" i="8"/>
  <c r="K337" i="8"/>
  <c r="J337" i="8"/>
  <c r="I337" i="8"/>
  <c r="H337" i="8"/>
  <c r="J336" i="8"/>
  <c r="I336" i="8"/>
  <c r="H336" i="8"/>
  <c r="J335" i="8"/>
  <c r="I335" i="8"/>
  <c r="K335" i="8" s="1"/>
  <c r="H335" i="8"/>
  <c r="J334" i="8"/>
  <c r="I334" i="8"/>
  <c r="H334" i="8"/>
  <c r="K334" i="8" s="1"/>
  <c r="J333" i="8"/>
  <c r="I333" i="8"/>
  <c r="H333" i="8"/>
  <c r="J332" i="8"/>
  <c r="I332" i="8"/>
  <c r="H332" i="8"/>
  <c r="J331" i="8"/>
  <c r="I331" i="8"/>
  <c r="H331" i="8"/>
  <c r="K331" i="8" s="1"/>
  <c r="J330" i="8"/>
  <c r="I330" i="8"/>
  <c r="H330" i="8"/>
  <c r="J329" i="8"/>
  <c r="I329" i="8"/>
  <c r="H329" i="8"/>
  <c r="K329" i="8" s="1"/>
  <c r="J328" i="8"/>
  <c r="I328" i="8"/>
  <c r="H328" i="8"/>
  <c r="J327" i="8"/>
  <c r="I327" i="8"/>
  <c r="H327" i="8"/>
  <c r="K327" i="8" s="1"/>
  <c r="J326" i="8"/>
  <c r="I326" i="8"/>
  <c r="H326" i="8"/>
  <c r="K326" i="8" s="1"/>
  <c r="J325" i="8"/>
  <c r="I325" i="8"/>
  <c r="H325" i="8"/>
  <c r="K325" i="8" s="1"/>
  <c r="J324" i="8"/>
  <c r="I324" i="8"/>
  <c r="H324" i="8"/>
  <c r="K324" i="8" s="1"/>
  <c r="K323" i="8"/>
  <c r="J323" i="8"/>
  <c r="I323" i="8"/>
  <c r="H323" i="8"/>
  <c r="J322" i="8"/>
  <c r="I322" i="8"/>
  <c r="H322" i="8"/>
  <c r="J321" i="8"/>
  <c r="K321" i="8" s="1"/>
  <c r="I321" i="8"/>
  <c r="H321" i="8"/>
  <c r="J320" i="8"/>
  <c r="I320" i="8"/>
  <c r="H320" i="8"/>
  <c r="J319" i="8"/>
  <c r="I319" i="8"/>
  <c r="H319" i="8"/>
  <c r="J318" i="8"/>
  <c r="I318" i="8"/>
  <c r="H318" i="8"/>
  <c r="K318" i="8" s="1"/>
  <c r="J317" i="8"/>
  <c r="I317" i="8"/>
  <c r="H317" i="8"/>
  <c r="J316" i="8"/>
  <c r="I316" i="8"/>
  <c r="H316" i="8"/>
  <c r="J315" i="8"/>
  <c r="I315" i="8"/>
  <c r="H315" i="8"/>
  <c r="K315" i="8" s="1"/>
  <c r="K314" i="8"/>
  <c r="J314" i="8"/>
  <c r="I314" i="8"/>
  <c r="H314" i="8"/>
  <c r="J313" i="8"/>
  <c r="I313" i="8"/>
  <c r="H313" i="8"/>
  <c r="K313" i="8" s="1"/>
  <c r="K312" i="8"/>
  <c r="J312" i="8"/>
  <c r="I312" i="8"/>
  <c r="H312" i="8"/>
  <c r="J311" i="8"/>
  <c r="I311" i="8"/>
  <c r="H311" i="8"/>
  <c r="K311" i="8" s="1"/>
  <c r="K310" i="8"/>
  <c r="J310" i="8"/>
  <c r="I310" i="8"/>
  <c r="H310" i="8"/>
  <c r="J309" i="8"/>
  <c r="I309" i="8"/>
  <c r="H309" i="8"/>
  <c r="K309" i="8" s="1"/>
  <c r="K308" i="8"/>
  <c r="J308" i="8"/>
  <c r="I308" i="8"/>
  <c r="H308" i="8"/>
  <c r="J307" i="8"/>
  <c r="I307" i="8"/>
  <c r="H307" i="8"/>
  <c r="K307" i="8" s="1"/>
  <c r="K306" i="8"/>
  <c r="J306" i="8"/>
  <c r="I306" i="8"/>
  <c r="H306" i="8"/>
  <c r="J305" i="8"/>
  <c r="I305" i="8"/>
  <c r="H305" i="8"/>
  <c r="K305" i="8" s="1"/>
  <c r="K304" i="8"/>
  <c r="J304" i="8"/>
  <c r="I304" i="8"/>
  <c r="H304" i="8"/>
  <c r="J303" i="8"/>
  <c r="I303" i="8"/>
  <c r="H303" i="8"/>
  <c r="K303" i="8" s="1"/>
  <c r="K302" i="8"/>
  <c r="J302" i="8"/>
  <c r="I302" i="8"/>
  <c r="H302" i="8"/>
  <c r="J301" i="8"/>
  <c r="I301" i="8"/>
  <c r="H301" i="8"/>
  <c r="K301" i="8" s="1"/>
  <c r="K300" i="8"/>
  <c r="J300" i="8"/>
  <c r="I300" i="8"/>
  <c r="H300" i="8"/>
  <c r="J299" i="8"/>
  <c r="I299" i="8"/>
  <c r="H299" i="8"/>
  <c r="K299" i="8" s="1"/>
  <c r="K298" i="8"/>
  <c r="J298" i="8"/>
  <c r="I298" i="8"/>
  <c r="H298" i="8"/>
  <c r="J297" i="8"/>
  <c r="I297" i="8"/>
  <c r="H297" i="8"/>
  <c r="K297" i="8" s="1"/>
  <c r="K296" i="8"/>
  <c r="J296" i="8"/>
  <c r="I296" i="8"/>
  <c r="H296" i="8"/>
  <c r="J295" i="8"/>
  <c r="I295" i="8"/>
  <c r="H295" i="8"/>
  <c r="K295" i="8" s="1"/>
  <c r="K294" i="8"/>
  <c r="J294" i="8"/>
  <c r="I294" i="8"/>
  <c r="H294" i="8"/>
  <c r="J293" i="8"/>
  <c r="I293" i="8"/>
  <c r="H293" i="8"/>
  <c r="K293" i="8" s="1"/>
  <c r="K292" i="8"/>
  <c r="J292" i="8"/>
  <c r="I292" i="8"/>
  <c r="H292" i="8"/>
  <c r="J291" i="8"/>
  <c r="I291" i="8"/>
  <c r="H291" i="8"/>
  <c r="K291" i="8" s="1"/>
  <c r="K290" i="8"/>
  <c r="J290" i="8"/>
  <c r="I290" i="8"/>
  <c r="H290" i="8"/>
  <c r="J289" i="8"/>
  <c r="I289" i="8"/>
  <c r="H289" i="8"/>
  <c r="K289" i="8" s="1"/>
  <c r="K288" i="8"/>
  <c r="J288" i="8"/>
  <c r="I288" i="8"/>
  <c r="H288" i="8"/>
  <c r="J287" i="8"/>
  <c r="I287" i="8"/>
  <c r="H287" i="8"/>
  <c r="K287" i="8" s="1"/>
  <c r="K286" i="8"/>
  <c r="J286" i="8"/>
  <c r="I286" i="8"/>
  <c r="H286" i="8"/>
  <c r="J285" i="8"/>
  <c r="I285" i="8"/>
  <c r="H285" i="8"/>
  <c r="K285" i="8" s="1"/>
  <c r="K284" i="8"/>
  <c r="J284" i="8"/>
  <c r="I284" i="8"/>
  <c r="H284" i="8"/>
  <c r="J283" i="8"/>
  <c r="I283" i="8"/>
  <c r="H283" i="8"/>
  <c r="K283" i="8" s="1"/>
  <c r="K282" i="8"/>
  <c r="J282" i="8"/>
  <c r="I282" i="8"/>
  <c r="H282" i="8"/>
  <c r="J281" i="8"/>
  <c r="I281" i="8"/>
  <c r="H281" i="8"/>
  <c r="K281" i="8" s="1"/>
  <c r="K280" i="8"/>
  <c r="J280" i="8"/>
  <c r="I280" i="8"/>
  <c r="H280" i="8"/>
  <c r="J279" i="8"/>
  <c r="I279" i="8"/>
  <c r="H279" i="8"/>
  <c r="K279" i="8" s="1"/>
  <c r="K278" i="8"/>
  <c r="J278" i="8"/>
  <c r="I278" i="8"/>
  <c r="H278" i="8"/>
  <c r="J277" i="8"/>
  <c r="I277" i="8"/>
  <c r="H277" i="8"/>
  <c r="K277" i="8" s="1"/>
  <c r="K276" i="8"/>
  <c r="J276" i="8"/>
  <c r="I276" i="8"/>
  <c r="H276" i="8"/>
  <c r="J275" i="8"/>
  <c r="I275" i="8"/>
  <c r="H275" i="8"/>
  <c r="K275" i="8" s="1"/>
  <c r="K274" i="8"/>
  <c r="J274" i="8"/>
  <c r="I274" i="8"/>
  <c r="H274" i="8"/>
  <c r="J273" i="8"/>
  <c r="I273" i="8"/>
  <c r="H273" i="8"/>
  <c r="K273" i="8" s="1"/>
  <c r="K272" i="8"/>
  <c r="J272" i="8"/>
  <c r="I272" i="8"/>
  <c r="H272" i="8"/>
  <c r="J271" i="8"/>
  <c r="I271" i="8"/>
  <c r="H271" i="8"/>
  <c r="K271" i="8" s="1"/>
  <c r="K270" i="8"/>
  <c r="J270" i="8"/>
  <c r="I270" i="8"/>
  <c r="H270" i="8"/>
  <c r="J269" i="8"/>
  <c r="I269" i="8"/>
  <c r="H269" i="8"/>
  <c r="K269" i="8" s="1"/>
  <c r="K268" i="8"/>
  <c r="J268" i="8"/>
  <c r="I268" i="8"/>
  <c r="H268" i="8"/>
  <c r="J267" i="8"/>
  <c r="I267" i="8"/>
  <c r="H267" i="8"/>
  <c r="K267" i="8" s="1"/>
  <c r="K266" i="8"/>
  <c r="J266" i="8"/>
  <c r="I266" i="8"/>
  <c r="H266" i="8"/>
  <c r="J265" i="8"/>
  <c r="I265" i="8"/>
  <c r="H265" i="8"/>
  <c r="K265" i="8" s="1"/>
  <c r="K264" i="8"/>
  <c r="J264" i="8"/>
  <c r="I264" i="8"/>
  <c r="H264" i="8"/>
  <c r="J263" i="8"/>
  <c r="I263" i="8"/>
  <c r="H263" i="8"/>
  <c r="K263" i="8" s="1"/>
  <c r="K262" i="8"/>
  <c r="J262" i="8"/>
  <c r="I262" i="8"/>
  <c r="H262" i="8"/>
  <c r="J261" i="8"/>
  <c r="I261" i="8"/>
  <c r="H261" i="8"/>
  <c r="K261" i="8" s="1"/>
  <c r="K260" i="8"/>
  <c r="J260" i="8"/>
  <c r="I260" i="8"/>
  <c r="H260" i="8"/>
  <c r="J259" i="8"/>
  <c r="I259" i="8"/>
  <c r="H259" i="8"/>
  <c r="K259" i="8" s="1"/>
  <c r="K258" i="8"/>
  <c r="J258" i="8"/>
  <c r="I258" i="8"/>
  <c r="H258" i="8"/>
  <c r="J257" i="8"/>
  <c r="I257" i="8"/>
  <c r="H257" i="8"/>
  <c r="K257" i="8" s="1"/>
  <c r="K256" i="8"/>
  <c r="J256" i="8"/>
  <c r="I256" i="8"/>
  <c r="H256" i="8"/>
  <c r="J255" i="8"/>
  <c r="I255" i="8"/>
  <c r="H255" i="8"/>
  <c r="K255" i="8" s="1"/>
  <c r="K254" i="8"/>
  <c r="J254" i="8"/>
  <c r="I254" i="8"/>
  <c r="H254" i="8"/>
  <c r="J253" i="8"/>
  <c r="I253" i="8"/>
  <c r="H253" i="8"/>
  <c r="K253" i="8" s="1"/>
  <c r="K252" i="8"/>
  <c r="J252" i="8"/>
  <c r="I252" i="8"/>
  <c r="H252" i="8"/>
  <c r="J251" i="8"/>
  <c r="I251" i="8"/>
  <c r="H251" i="8"/>
  <c r="K251" i="8" s="1"/>
  <c r="K250" i="8"/>
  <c r="J250" i="8"/>
  <c r="I250" i="8"/>
  <c r="H250" i="8"/>
  <c r="J249" i="8"/>
  <c r="I249" i="8"/>
  <c r="H249" i="8"/>
  <c r="K249" i="8" s="1"/>
  <c r="K248" i="8"/>
  <c r="J248" i="8"/>
  <c r="I248" i="8"/>
  <c r="H248" i="8"/>
  <c r="J247" i="8"/>
  <c r="I247" i="8"/>
  <c r="H247" i="8"/>
  <c r="K247" i="8" s="1"/>
  <c r="K246" i="8"/>
  <c r="J246" i="8"/>
  <c r="I246" i="8"/>
  <c r="H246" i="8"/>
  <c r="J245" i="8"/>
  <c r="I245" i="8"/>
  <c r="H245" i="8"/>
  <c r="K245" i="8" s="1"/>
  <c r="K244" i="8"/>
  <c r="J244" i="8"/>
  <c r="I244" i="8"/>
  <c r="H244" i="8"/>
  <c r="J243" i="8"/>
  <c r="I243" i="8"/>
  <c r="H243" i="8"/>
  <c r="K243" i="8" s="1"/>
  <c r="K242" i="8"/>
  <c r="J242" i="8"/>
  <c r="I242" i="8"/>
  <c r="H242" i="8"/>
  <c r="J241" i="8"/>
  <c r="I241" i="8"/>
  <c r="H241" i="8"/>
  <c r="K241" i="8" s="1"/>
  <c r="K240" i="8"/>
  <c r="J240" i="8"/>
  <c r="I240" i="8"/>
  <c r="H240" i="8"/>
  <c r="J239" i="8"/>
  <c r="I239" i="8"/>
  <c r="H239" i="8"/>
  <c r="K239" i="8" s="1"/>
  <c r="K238" i="8"/>
  <c r="J238" i="8"/>
  <c r="I238" i="8"/>
  <c r="H238" i="8"/>
  <c r="J237" i="8"/>
  <c r="I237" i="8"/>
  <c r="H237" i="8"/>
  <c r="K237" i="8" s="1"/>
  <c r="K236" i="8"/>
  <c r="J236" i="8"/>
  <c r="I236" i="8"/>
  <c r="H236" i="8"/>
  <c r="J235" i="8"/>
  <c r="I235" i="8"/>
  <c r="H235" i="8"/>
  <c r="K235" i="8" s="1"/>
  <c r="K234" i="8"/>
  <c r="J234" i="8"/>
  <c r="I234" i="8"/>
  <c r="H234" i="8"/>
  <c r="J233" i="8"/>
  <c r="I233" i="8"/>
  <c r="H233" i="8"/>
  <c r="K233" i="8" s="1"/>
  <c r="K232" i="8"/>
  <c r="J232" i="8"/>
  <c r="I232" i="8"/>
  <c r="H232" i="8"/>
  <c r="J231" i="8"/>
  <c r="I231" i="8"/>
  <c r="H231" i="8"/>
  <c r="K231" i="8" s="1"/>
  <c r="K230" i="8"/>
  <c r="J230" i="8"/>
  <c r="I230" i="8"/>
  <c r="H230" i="8"/>
  <c r="J229" i="8"/>
  <c r="I229" i="8"/>
  <c r="H229" i="8"/>
  <c r="K229" i="8" s="1"/>
  <c r="K228" i="8"/>
  <c r="J228" i="8"/>
  <c r="I228" i="8"/>
  <c r="H228" i="8"/>
  <c r="J227" i="8"/>
  <c r="I227" i="8"/>
  <c r="H227" i="8"/>
  <c r="K227" i="8" s="1"/>
  <c r="K226" i="8"/>
  <c r="J226" i="8"/>
  <c r="I226" i="8"/>
  <c r="H226" i="8"/>
  <c r="J225" i="8"/>
  <c r="I225" i="8"/>
  <c r="H225" i="8"/>
  <c r="K225" i="8" s="1"/>
  <c r="K224" i="8"/>
  <c r="J224" i="8"/>
  <c r="I224" i="8"/>
  <c r="H224" i="8"/>
  <c r="J223" i="8"/>
  <c r="I223" i="8"/>
  <c r="H223" i="8"/>
  <c r="K223" i="8" s="1"/>
  <c r="K222" i="8"/>
  <c r="J222" i="8"/>
  <c r="I222" i="8"/>
  <c r="H222" i="8"/>
  <c r="J221" i="8"/>
  <c r="I221" i="8"/>
  <c r="H221" i="8"/>
  <c r="K221" i="8" s="1"/>
  <c r="K220" i="8"/>
  <c r="J220" i="8"/>
  <c r="I220" i="8"/>
  <c r="H220" i="8"/>
  <c r="J219" i="8"/>
  <c r="I219" i="8"/>
  <c r="H219" i="8"/>
  <c r="K219" i="8" s="1"/>
  <c r="K218" i="8"/>
  <c r="J218" i="8"/>
  <c r="I218" i="8"/>
  <c r="H218" i="8"/>
  <c r="J217" i="8"/>
  <c r="I217" i="8"/>
  <c r="H217" i="8"/>
  <c r="K217" i="8" s="1"/>
  <c r="K216" i="8"/>
  <c r="J216" i="8"/>
  <c r="I216" i="8"/>
  <c r="H216" i="8"/>
  <c r="J215" i="8"/>
  <c r="I215" i="8"/>
  <c r="H215" i="8"/>
  <c r="K215" i="8" s="1"/>
  <c r="K214" i="8"/>
  <c r="J214" i="8"/>
  <c r="I214" i="8"/>
  <c r="H214" i="8"/>
  <c r="J213" i="8"/>
  <c r="I213" i="8"/>
  <c r="H213" i="8"/>
  <c r="K213" i="8" s="1"/>
  <c r="K212" i="8"/>
  <c r="J212" i="8"/>
  <c r="I212" i="8"/>
  <c r="H212" i="8"/>
  <c r="J211" i="8"/>
  <c r="I211" i="8"/>
  <c r="H211" i="8"/>
  <c r="K211" i="8" s="1"/>
  <c r="K210" i="8"/>
  <c r="J210" i="8"/>
  <c r="I210" i="8"/>
  <c r="H210" i="8"/>
  <c r="J209" i="8"/>
  <c r="I209" i="8"/>
  <c r="H209" i="8"/>
  <c r="K209" i="8" s="1"/>
  <c r="K208" i="8"/>
  <c r="J208" i="8"/>
  <c r="I208" i="8"/>
  <c r="H208" i="8"/>
  <c r="J207" i="8"/>
  <c r="I207" i="8"/>
  <c r="H207" i="8"/>
  <c r="K207" i="8" s="1"/>
  <c r="K206" i="8"/>
  <c r="J206" i="8"/>
  <c r="I206" i="8"/>
  <c r="H206" i="8"/>
  <c r="J205" i="8"/>
  <c r="I205" i="8"/>
  <c r="H205" i="8"/>
  <c r="K205" i="8" s="1"/>
  <c r="K204" i="8"/>
  <c r="J204" i="8"/>
  <c r="I204" i="8"/>
  <c r="H204" i="8"/>
  <c r="J203" i="8"/>
  <c r="I203" i="8"/>
  <c r="H203" i="8"/>
  <c r="K203" i="8" s="1"/>
  <c r="K202" i="8"/>
  <c r="J202" i="8"/>
  <c r="I202" i="8"/>
  <c r="H202" i="8"/>
  <c r="J201" i="8"/>
  <c r="I201" i="8"/>
  <c r="H201" i="8"/>
  <c r="K201" i="8" s="1"/>
  <c r="K200" i="8"/>
  <c r="J200" i="8"/>
  <c r="I200" i="8"/>
  <c r="H200" i="8"/>
  <c r="J199" i="8"/>
  <c r="I199" i="8"/>
  <c r="H199" i="8"/>
  <c r="K199" i="8" s="1"/>
  <c r="K198" i="8"/>
  <c r="J198" i="8"/>
  <c r="I198" i="8"/>
  <c r="H198" i="8"/>
  <c r="J197" i="8"/>
  <c r="I197" i="8"/>
  <c r="H197" i="8"/>
  <c r="K197" i="8" s="1"/>
  <c r="K196" i="8"/>
  <c r="J196" i="8"/>
  <c r="I196" i="8"/>
  <c r="H196" i="8"/>
  <c r="J195" i="8"/>
  <c r="I195" i="8"/>
  <c r="H195" i="8"/>
  <c r="K195" i="8" s="1"/>
  <c r="K194" i="8"/>
  <c r="J194" i="8"/>
  <c r="I194" i="8"/>
  <c r="H194" i="8"/>
  <c r="J193" i="8"/>
  <c r="I193" i="8"/>
  <c r="H193" i="8"/>
  <c r="K193" i="8" s="1"/>
  <c r="K192" i="8"/>
  <c r="J192" i="8"/>
  <c r="I192" i="8"/>
  <c r="H192" i="8"/>
  <c r="J191" i="8"/>
  <c r="I191" i="8"/>
  <c r="H191" i="8"/>
  <c r="K191" i="8" s="1"/>
  <c r="K190" i="8"/>
  <c r="J190" i="8"/>
  <c r="I190" i="8"/>
  <c r="H190" i="8"/>
  <c r="J189" i="8"/>
  <c r="I189" i="8"/>
  <c r="H189" i="8"/>
  <c r="K189" i="8" s="1"/>
  <c r="K188" i="8"/>
  <c r="J188" i="8"/>
  <c r="I188" i="8"/>
  <c r="H188" i="8"/>
  <c r="J187" i="8"/>
  <c r="I187" i="8"/>
  <c r="H187" i="8"/>
  <c r="K187" i="8" s="1"/>
  <c r="K186" i="8"/>
  <c r="J186" i="8"/>
  <c r="I186" i="8"/>
  <c r="H186" i="8"/>
  <c r="J185" i="8"/>
  <c r="I185" i="8"/>
  <c r="H185" i="8"/>
  <c r="K185" i="8" s="1"/>
  <c r="K184" i="8"/>
  <c r="J184" i="8"/>
  <c r="I184" i="8"/>
  <c r="H184" i="8"/>
  <c r="J183" i="8"/>
  <c r="I183" i="8"/>
  <c r="H183" i="8"/>
  <c r="K183" i="8" s="1"/>
  <c r="K182" i="8"/>
  <c r="J182" i="8"/>
  <c r="I182" i="8"/>
  <c r="H182" i="8"/>
  <c r="J181" i="8"/>
  <c r="I181" i="8"/>
  <c r="H181" i="8"/>
  <c r="K181" i="8" s="1"/>
  <c r="K180" i="8"/>
  <c r="J180" i="8"/>
  <c r="I180" i="8"/>
  <c r="H180" i="8"/>
  <c r="J179" i="8"/>
  <c r="I179" i="8"/>
  <c r="H179" i="8"/>
  <c r="K179" i="8" s="1"/>
  <c r="K178" i="8"/>
  <c r="J178" i="8"/>
  <c r="I178" i="8"/>
  <c r="H178" i="8"/>
  <c r="J177" i="8"/>
  <c r="I177" i="8"/>
  <c r="H177" i="8"/>
  <c r="K176" i="8"/>
  <c r="J176" i="8"/>
  <c r="I176" i="8"/>
  <c r="H176" i="8"/>
  <c r="J175" i="8"/>
  <c r="I175" i="8"/>
  <c r="H175" i="8"/>
  <c r="J174" i="8"/>
  <c r="I174" i="8"/>
  <c r="H174" i="8"/>
  <c r="J173" i="8"/>
  <c r="I173" i="8"/>
  <c r="H173" i="8"/>
  <c r="J172" i="8"/>
  <c r="I172" i="8"/>
  <c r="H172" i="8"/>
  <c r="K172" i="8" s="1"/>
  <c r="J171" i="8"/>
  <c r="I171" i="8"/>
  <c r="H171" i="8"/>
  <c r="J170" i="8"/>
  <c r="I170" i="8"/>
  <c r="H170" i="8"/>
  <c r="K170" i="8" s="1"/>
  <c r="J169" i="8"/>
  <c r="I169" i="8"/>
  <c r="H169" i="8"/>
  <c r="J168" i="8"/>
  <c r="I168" i="8"/>
  <c r="H168" i="8"/>
  <c r="K168" i="8" s="1"/>
  <c r="J167" i="8"/>
  <c r="I167" i="8"/>
  <c r="H167" i="8"/>
  <c r="K166" i="8"/>
  <c r="J166" i="8"/>
  <c r="I166" i="8"/>
  <c r="H166" i="8"/>
  <c r="J165" i="8"/>
  <c r="I165" i="8"/>
  <c r="H165" i="8"/>
  <c r="K165" i="8" s="1"/>
  <c r="J164" i="8"/>
  <c r="K164" i="8" s="1"/>
  <c r="I164" i="8"/>
  <c r="H164" i="8"/>
  <c r="J163" i="8"/>
  <c r="I163" i="8"/>
  <c r="H163" i="8"/>
  <c r="J162" i="8"/>
  <c r="K162" i="8" s="1"/>
  <c r="I162" i="8"/>
  <c r="H162" i="8"/>
  <c r="J161" i="8"/>
  <c r="I161" i="8"/>
  <c r="H161" i="8"/>
  <c r="J160" i="8"/>
  <c r="K160" i="8" s="1"/>
  <c r="I160" i="8"/>
  <c r="H160" i="8"/>
  <c r="J159" i="8"/>
  <c r="I159" i="8"/>
  <c r="H159" i="8"/>
  <c r="K159" i="8" s="1"/>
  <c r="J158" i="8"/>
  <c r="K158" i="8" s="1"/>
  <c r="I158" i="8"/>
  <c r="H158" i="8"/>
  <c r="J157" i="8"/>
  <c r="I157" i="8"/>
  <c r="H157" i="8"/>
  <c r="K157" i="8" s="1"/>
  <c r="J156" i="8"/>
  <c r="K156" i="8" s="1"/>
  <c r="I156" i="8"/>
  <c r="H156" i="8"/>
  <c r="J155" i="8"/>
  <c r="I155" i="8"/>
  <c r="H155" i="8"/>
  <c r="J154" i="8"/>
  <c r="I154" i="8"/>
  <c r="H154" i="8"/>
  <c r="K154" i="8" s="1"/>
  <c r="J153" i="8"/>
  <c r="I153" i="8"/>
  <c r="H153" i="8"/>
  <c r="J152" i="8"/>
  <c r="I152" i="8"/>
  <c r="H152" i="8"/>
  <c r="K152" i="8" s="1"/>
  <c r="J151" i="8"/>
  <c r="I151" i="8"/>
  <c r="H151" i="8"/>
  <c r="K151" i="8" s="1"/>
  <c r="J150" i="8"/>
  <c r="I150" i="8"/>
  <c r="H150" i="8"/>
  <c r="K150" i="8" s="1"/>
  <c r="J149" i="8"/>
  <c r="I149" i="8"/>
  <c r="H149" i="8"/>
  <c r="K149" i="8" s="1"/>
  <c r="J148" i="8"/>
  <c r="I148" i="8"/>
  <c r="H148" i="8"/>
  <c r="K148" i="8" s="1"/>
  <c r="J147" i="8"/>
  <c r="I147" i="8"/>
  <c r="H147" i="8"/>
  <c r="J146" i="8"/>
  <c r="I146" i="8"/>
  <c r="H146" i="8"/>
  <c r="K146" i="8" s="1"/>
  <c r="J145" i="8"/>
  <c r="I145" i="8"/>
  <c r="H145" i="8"/>
  <c r="J144" i="8"/>
  <c r="I144" i="8"/>
  <c r="H144" i="8"/>
  <c r="K144" i="8" s="1"/>
  <c r="J143" i="8"/>
  <c r="I143" i="8"/>
  <c r="H143" i="8"/>
  <c r="K143" i="8" s="1"/>
  <c r="J142" i="8"/>
  <c r="I142" i="8"/>
  <c r="H142" i="8"/>
  <c r="K142" i="8" s="1"/>
  <c r="J141" i="8"/>
  <c r="I141" i="8"/>
  <c r="H141" i="8"/>
  <c r="K141" i="8" s="1"/>
  <c r="J140" i="8"/>
  <c r="I140" i="8"/>
  <c r="H140" i="8"/>
  <c r="K140" i="8" s="1"/>
  <c r="J139" i="8"/>
  <c r="I139" i="8"/>
  <c r="H139" i="8"/>
  <c r="J138" i="8"/>
  <c r="I138" i="8"/>
  <c r="H138" i="8"/>
  <c r="K138" i="8" s="1"/>
  <c r="J137" i="8"/>
  <c r="I137" i="8"/>
  <c r="H137" i="8"/>
  <c r="J136" i="8"/>
  <c r="I136" i="8"/>
  <c r="H136" i="8"/>
  <c r="K136" i="8" s="1"/>
  <c r="J135" i="8"/>
  <c r="I135" i="8"/>
  <c r="H135" i="8"/>
  <c r="K135" i="8" s="1"/>
  <c r="J134" i="8"/>
  <c r="I134" i="8"/>
  <c r="H134" i="8"/>
  <c r="K134" i="8" s="1"/>
  <c r="J133" i="8"/>
  <c r="I133" i="8"/>
  <c r="H133" i="8"/>
  <c r="K133" i="8" s="1"/>
  <c r="J132" i="8"/>
  <c r="I132" i="8"/>
  <c r="H132" i="8"/>
  <c r="K132" i="8" s="1"/>
  <c r="J131" i="8"/>
  <c r="I131" i="8"/>
  <c r="H131" i="8"/>
  <c r="J130" i="8"/>
  <c r="I130" i="8"/>
  <c r="H130" i="8"/>
  <c r="K130" i="8" s="1"/>
  <c r="J129" i="8"/>
  <c r="I129" i="8"/>
  <c r="H129" i="8"/>
  <c r="J128" i="8"/>
  <c r="I128" i="8"/>
  <c r="H128" i="8"/>
  <c r="K128" i="8" s="1"/>
  <c r="J127" i="8"/>
  <c r="I127" i="8"/>
  <c r="H127" i="8"/>
  <c r="K127" i="8" s="1"/>
  <c r="J126" i="8"/>
  <c r="I126" i="8"/>
  <c r="H126" i="8"/>
  <c r="K126" i="8" s="1"/>
  <c r="J125" i="8"/>
  <c r="I125" i="8"/>
  <c r="H125" i="8"/>
  <c r="K125" i="8" s="1"/>
  <c r="J124" i="8"/>
  <c r="I124" i="8"/>
  <c r="H124" i="8"/>
  <c r="K124" i="8" s="1"/>
  <c r="J123" i="8"/>
  <c r="I123" i="8"/>
  <c r="H123" i="8"/>
  <c r="J122" i="8"/>
  <c r="I122" i="8"/>
  <c r="H122" i="8"/>
  <c r="K122" i="8" s="1"/>
  <c r="J121" i="8"/>
  <c r="I121" i="8"/>
  <c r="H121" i="8"/>
  <c r="J120" i="8"/>
  <c r="I120" i="8"/>
  <c r="H120" i="8"/>
  <c r="K120" i="8" s="1"/>
  <c r="J119" i="8"/>
  <c r="I119" i="8"/>
  <c r="H119" i="8"/>
  <c r="K119" i="8" s="1"/>
  <c r="J118" i="8"/>
  <c r="I118" i="8"/>
  <c r="H118" i="8"/>
  <c r="K118" i="8" s="1"/>
  <c r="J117" i="8"/>
  <c r="I117" i="8"/>
  <c r="H117" i="8"/>
  <c r="K117" i="8" s="1"/>
  <c r="J116" i="8"/>
  <c r="I116" i="8"/>
  <c r="H116" i="8"/>
  <c r="K116" i="8" s="1"/>
  <c r="J115" i="8"/>
  <c r="I115" i="8"/>
  <c r="H115" i="8"/>
  <c r="J114" i="8"/>
  <c r="I114" i="8"/>
  <c r="H114" i="8"/>
  <c r="K114" i="8" s="1"/>
  <c r="J113" i="8"/>
  <c r="I113" i="8"/>
  <c r="H113" i="8"/>
  <c r="J112" i="8"/>
  <c r="I112" i="8"/>
  <c r="H112" i="8"/>
  <c r="K112" i="8" s="1"/>
  <c r="J111" i="8"/>
  <c r="I111" i="8"/>
  <c r="H111" i="8"/>
  <c r="K111" i="8" s="1"/>
  <c r="J110" i="8"/>
  <c r="I110" i="8"/>
  <c r="H110" i="8"/>
  <c r="K110" i="8" s="1"/>
  <c r="J109" i="8"/>
  <c r="I109" i="8"/>
  <c r="H109" i="8"/>
  <c r="K109" i="8" s="1"/>
  <c r="J108" i="8"/>
  <c r="I108" i="8"/>
  <c r="H108" i="8"/>
  <c r="K108" i="8" s="1"/>
  <c r="J107" i="8"/>
  <c r="I107" i="8"/>
  <c r="H107" i="8"/>
  <c r="J106" i="8"/>
  <c r="I106" i="8"/>
  <c r="H106" i="8"/>
  <c r="K106" i="8" s="1"/>
  <c r="J105" i="8"/>
  <c r="I105" i="8"/>
  <c r="H105" i="8"/>
  <c r="J104" i="8"/>
  <c r="I104" i="8"/>
  <c r="H104" i="8"/>
  <c r="K104" i="8" s="1"/>
  <c r="J103" i="8"/>
  <c r="I103" i="8"/>
  <c r="H103" i="8"/>
  <c r="J102" i="8"/>
  <c r="I102" i="8"/>
  <c r="H102" i="8"/>
  <c r="K102" i="8" s="1"/>
  <c r="J101" i="8"/>
  <c r="I101" i="8"/>
  <c r="H101" i="8"/>
  <c r="K101" i="8" s="1"/>
  <c r="J100" i="8"/>
  <c r="I100" i="8"/>
  <c r="H100" i="8"/>
  <c r="K100" i="8" s="1"/>
  <c r="J99" i="8"/>
  <c r="I99" i="8"/>
  <c r="H99" i="8"/>
  <c r="J98" i="8"/>
  <c r="I98" i="8"/>
  <c r="H98" i="8"/>
  <c r="K98" i="8" s="1"/>
  <c r="J97" i="8"/>
  <c r="I97" i="8"/>
  <c r="H97" i="8"/>
  <c r="J96" i="8"/>
  <c r="I96" i="8"/>
  <c r="H96" i="8"/>
  <c r="K96" i="8" s="1"/>
  <c r="J95" i="8"/>
  <c r="I95" i="8"/>
  <c r="H95" i="8"/>
  <c r="J94" i="8"/>
  <c r="I94" i="8"/>
  <c r="H94" i="8"/>
  <c r="K94" i="8" s="1"/>
  <c r="J93" i="8"/>
  <c r="I93" i="8"/>
  <c r="H93" i="8"/>
  <c r="K93" i="8" s="1"/>
  <c r="J92" i="8"/>
  <c r="I92" i="8"/>
  <c r="H92" i="8"/>
  <c r="K92" i="8" s="1"/>
  <c r="J91" i="8"/>
  <c r="I91" i="8"/>
  <c r="H91" i="8"/>
  <c r="J90" i="8"/>
  <c r="I90" i="8"/>
  <c r="H90" i="8"/>
  <c r="J89" i="8"/>
  <c r="I89" i="8"/>
  <c r="H89" i="8"/>
  <c r="J88" i="8"/>
  <c r="I88" i="8"/>
  <c r="H88" i="8"/>
  <c r="K88" i="8" s="1"/>
  <c r="J87" i="8"/>
  <c r="I87" i="8"/>
  <c r="H87" i="8"/>
  <c r="J86" i="8"/>
  <c r="I86" i="8"/>
  <c r="H86" i="8"/>
  <c r="J85" i="8"/>
  <c r="I85" i="8"/>
  <c r="H85" i="8"/>
  <c r="K85" i="8" s="1"/>
  <c r="J84" i="8"/>
  <c r="I84" i="8"/>
  <c r="H84" i="8"/>
  <c r="K84" i="8" s="1"/>
  <c r="J83" i="8"/>
  <c r="I83" i="8"/>
  <c r="H83" i="8"/>
  <c r="J82" i="8"/>
  <c r="I82" i="8"/>
  <c r="H82" i="8"/>
  <c r="J81" i="8"/>
  <c r="I81" i="8"/>
  <c r="H81" i="8"/>
  <c r="J80" i="8"/>
  <c r="I80" i="8"/>
  <c r="H80" i="8"/>
  <c r="K80" i="8" s="1"/>
  <c r="J79" i="8"/>
  <c r="I79" i="8"/>
  <c r="H79" i="8"/>
  <c r="J78" i="8"/>
  <c r="I78" i="8"/>
  <c r="H78" i="8"/>
  <c r="J77" i="8"/>
  <c r="I77" i="8"/>
  <c r="H77" i="8"/>
  <c r="K77" i="8" s="1"/>
  <c r="J76" i="8"/>
  <c r="I76" i="8"/>
  <c r="H76" i="8"/>
  <c r="K76" i="8" s="1"/>
  <c r="J75" i="8"/>
  <c r="I75" i="8"/>
  <c r="H75" i="8"/>
  <c r="J74" i="8"/>
  <c r="I74" i="8"/>
  <c r="H74" i="8"/>
  <c r="J73" i="8"/>
  <c r="I73" i="8"/>
  <c r="H73" i="8"/>
  <c r="J72" i="8"/>
  <c r="I72" i="8"/>
  <c r="H72" i="8"/>
  <c r="K72" i="8" s="1"/>
  <c r="J71" i="8"/>
  <c r="I71" i="8"/>
  <c r="H71" i="8"/>
  <c r="J70" i="8"/>
  <c r="I70" i="8"/>
  <c r="H70" i="8"/>
  <c r="J69" i="8"/>
  <c r="I69" i="8"/>
  <c r="H69" i="8"/>
  <c r="K69" i="8" s="1"/>
  <c r="J68" i="8"/>
  <c r="I68" i="8"/>
  <c r="H68" i="8"/>
  <c r="K68" i="8" s="1"/>
  <c r="J67" i="8"/>
  <c r="I67" i="8"/>
  <c r="H67" i="8"/>
  <c r="J66" i="8"/>
  <c r="I66" i="8"/>
  <c r="H66" i="8"/>
  <c r="J65" i="8"/>
  <c r="I65" i="8"/>
  <c r="H65" i="8"/>
  <c r="J64" i="8"/>
  <c r="I64" i="8"/>
  <c r="H64" i="8"/>
  <c r="K64" i="8" s="1"/>
  <c r="J63" i="8"/>
  <c r="I63" i="8"/>
  <c r="H63" i="8"/>
  <c r="J62" i="8"/>
  <c r="I62" i="8"/>
  <c r="H62" i="8"/>
  <c r="J61" i="8"/>
  <c r="I61" i="8"/>
  <c r="H61" i="8"/>
  <c r="K61" i="8" s="1"/>
  <c r="J60" i="8"/>
  <c r="I60" i="8"/>
  <c r="H60" i="8"/>
  <c r="K60" i="8" s="1"/>
  <c r="J59" i="8"/>
  <c r="I59" i="8"/>
  <c r="H59" i="8"/>
  <c r="J58" i="8"/>
  <c r="I58" i="8"/>
  <c r="H58" i="8"/>
  <c r="J57" i="8"/>
  <c r="I57" i="8"/>
  <c r="H57" i="8"/>
  <c r="J56" i="8"/>
  <c r="I56" i="8"/>
  <c r="H56" i="8"/>
  <c r="K56" i="8" s="1"/>
  <c r="J55" i="8"/>
  <c r="I55" i="8"/>
  <c r="H55" i="8"/>
  <c r="J54" i="8"/>
  <c r="I54" i="8"/>
  <c r="H54" i="8"/>
  <c r="J53" i="8"/>
  <c r="I53" i="8"/>
  <c r="H53" i="8"/>
  <c r="K53" i="8" s="1"/>
  <c r="J52" i="8"/>
  <c r="I52" i="8"/>
  <c r="H52" i="8"/>
  <c r="K52" i="8" s="1"/>
  <c r="J51" i="8"/>
  <c r="I51" i="8"/>
  <c r="H51" i="8"/>
  <c r="J50" i="8"/>
  <c r="I50" i="8"/>
  <c r="H50" i="8"/>
  <c r="J49" i="8"/>
  <c r="I49" i="8"/>
  <c r="H49" i="8"/>
  <c r="J48" i="8"/>
  <c r="I48" i="8"/>
  <c r="H48" i="8"/>
  <c r="K48" i="8" s="1"/>
  <c r="J47" i="8"/>
  <c r="I47" i="8"/>
  <c r="H47" i="8"/>
  <c r="J46" i="8"/>
  <c r="I46" i="8"/>
  <c r="H46" i="8"/>
  <c r="J45" i="8"/>
  <c r="I45" i="8"/>
  <c r="H45" i="8"/>
  <c r="K45" i="8" s="1"/>
  <c r="J44" i="8"/>
  <c r="I44" i="8"/>
  <c r="H44" i="8"/>
  <c r="K44" i="8" s="1"/>
  <c r="J43" i="8"/>
  <c r="I43" i="8"/>
  <c r="H43" i="8"/>
  <c r="J42" i="8"/>
  <c r="I42" i="8"/>
  <c r="H42" i="8"/>
  <c r="J41" i="8"/>
  <c r="I41" i="8"/>
  <c r="H41" i="8"/>
  <c r="J40" i="8"/>
  <c r="I40" i="8"/>
  <c r="H40" i="8"/>
  <c r="K40" i="8" s="1"/>
  <c r="J39" i="8"/>
  <c r="I39" i="8"/>
  <c r="H39" i="8"/>
  <c r="J38" i="8"/>
  <c r="I38" i="8"/>
  <c r="H38" i="8"/>
  <c r="J37" i="8"/>
  <c r="I37" i="8"/>
  <c r="H37" i="8"/>
  <c r="K37" i="8" s="1"/>
  <c r="J36" i="8"/>
  <c r="I36" i="8"/>
  <c r="H36" i="8"/>
  <c r="K36" i="8" s="1"/>
  <c r="J35" i="8"/>
  <c r="I35" i="8"/>
  <c r="H35" i="8"/>
  <c r="J34" i="8"/>
  <c r="I34" i="8"/>
  <c r="H34" i="8"/>
  <c r="J33" i="8"/>
  <c r="I33" i="8"/>
  <c r="H33" i="8"/>
  <c r="J32" i="8"/>
  <c r="I32" i="8"/>
  <c r="H32" i="8"/>
  <c r="K32" i="8" s="1"/>
  <c r="J31" i="8"/>
  <c r="I31" i="8"/>
  <c r="H31" i="8"/>
  <c r="J30" i="8"/>
  <c r="I30" i="8"/>
  <c r="H30" i="8"/>
  <c r="J29" i="8"/>
  <c r="I29" i="8"/>
  <c r="H29" i="8"/>
  <c r="K29" i="8" s="1"/>
  <c r="J28" i="8"/>
  <c r="I28" i="8"/>
  <c r="H28" i="8"/>
  <c r="J27" i="8"/>
  <c r="I27" i="8"/>
  <c r="H27" i="8"/>
  <c r="J26" i="8"/>
  <c r="I26" i="8"/>
  <c r="H26" i="8"/>
  <c r="J25" i="8"/>
  <c r="I25" i="8"/>
  <c r="H25" i="8"/>
  <c r="J24" i="8"/>
  <c r="I24" i="8"/>
  <c r="H24" i="8"/>
  <c r="K24" i="8" s="1"/>
  <c r="J23" i="8"/>
  <c r="I23" i="8"/>
  <c r="H23" i="8"/>
  <c r="J22" i="8"/>
  <c r="I22" i="8"/>
  <c r="H22" i="8"/>
  <c r="J21" i="8"/>
  <c r="I21" i="8"/>
  <c r="H21" i="8"/>
  <c r="K21" i="8" s="1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K16" i="8" s="1"/>
  <c r="J15" i="8"/>
  <c r="I15" i="8"/>
  <c r="H15" i="8"/>
  <c r="J14" i="8"/>
  <c r="I14" i="8"/>
  <c r="H14" i="8"/>
  <c r="K14" i="8" s="1"/>
  <c r="J13" i="8"/>
  <c r="I13" i="8"/>
  <c r="H13" i="8"/>
  <c r="K13" i="8" s="1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K8" i="8" s="1"/>
  <c r="J7" i="8"/>
  <c r="I7" i="8"/>
  <c r="H7" i="8"/>
  <c r="J6" i="8"/>
  <c r="I6" i="8"/>
  <c r="H6" i="8"/>
  <c r="J5" i="8"/>
  <c r="I5" i="8"/>
  <c r="H5" i="8"/>
  <c r="K5" i="8" s="1"/>
  <c r="J4" i="8"/>
  <c r="I4" i="8"/>
  <c r="H4" i="8"/>
  <c r="J3" i="8"/>
  <c r="I3" i="8"/>
  <c r="H3" i="8"/>
  <c r="J2" i="8"/>
  <c r="K2" i="8" s="1"/>
  <c r="I2" i="8"/>
  <c r="H2" i="8"/>
  <c r="S2" i="17" l="1"/>
  <c r="S10" i="17"/>
  <c r="S18" i="17"/>
  <c r="S26" i="17"/>
  <c r="S31" i="17"/>
  <c r="S34" i="17"/>
  <c r="S39" i="17"/>
  <c r="S37" i="17"/>
  <c r="S6" i="17"/>
  <c r="S14" i="17"/>
  <c r="S22" i="17"/>
  <c r="S30" i="17"/>
  <c r="S35" i="17"/>
  <c r="S38" i="17"/>
  <c r="S9" i="17"/>
  <c r="S17" i="17"/>
  <c r="S25" i="17"/>
  <c r="S43" i="17"/>
  <c r="S7" i="17"/>
  <c r="S15" i="17"/>
  <c r="S23" i="17"/>
  <c r="S41" i="17"/>
  <c r="S11" i="15"/>
  <c r="S32" i="15"/>
  <c r="S36" i="15"/>
  <c r="S40" i="15"/>
  <c r="S48" i="15"/>
  <c r="S2" i="15"/>
  <c r="O5" i="16"/>
  <c r="O21" i="16"/>
  <c r="O9" i="16"/>
  <c r="O79" i="16"/>
  <c r="O83" i="16"/>
  <c r="O13" i="16"/>
  <c r="O87" i="16"/>
  <c r="O7" i="16"/>
  <c r="O23" i="16"/>
  <c r="O76" i="16"/>
  <c r="O80" i="16"/>
  <c r="O84" i="16"/>
  <c r="S9" i="15"/>
  <c r="S41" i="15"/>
  <c r="S3" i="15"/>
  <c r="S35" i="15"/>
  <c r="S45" i="15"/>
  <c r="S7" i="15"/>
  <c r="S39" i="15"/>
  <c r="K10" i="8"/>
  <c r="K18" i="8"/>
  <c r="K26" i="8"/>
  <c r="K34" i="8"/>
  <c r="K42" i="8"/>
  <c r="K50" i="8"/>
  <c r="K58" i="8"/>
  <c r="K66" i="8"/>
  <c r="K74" i="8"/>
  <c r="K82" i="8"/>
  <c r="K90" i="8"/>
  <c r="K3" i="8"/>
  <c r="K11" i="8"/>
  <c r="K19" i="8"/>
  <c r="K27" i="8"/>
  <c r="K35" i="8"/>
  <c r="K43" i="8"/>
  <c r="K51" i="8"/>
  <c r="K59" i="8"/>
  <c r="K67" i="8"/>
  <c r="K75" i="8"/>
  <c r="K83" i="8"/>
  <c r="K91" i="8"/>
  <c r="K99" i="8"/>
  <c r="K107" i="8"/>
  <c r="K115" i="8"/>
  <c r="K123" i="8"/>
  <c r="K131" i="8"/>
  <c r="K139" i="8"/>
  <c r="K147" i="8"/>
  <c r="K155" i="8"/>
  <c r="K163" i="8"/>
  <c r="K6" i="8"/>
  <c r="K22" i="8"/>
  <c r="K30" i="8"/>
  <c r="K38" i="8"/>
  <c r="K46" i="8"/>
  <c r="K54" i="8"/>
  <c r="K62" i="8"/>
  <c r="K70" i="8"/>
  <c r="K78" i="8"/>
  <c r="K86" i="8"/>
  <c r="K9" i="8"/>
  <c r="K17" i="8"/>
  <c r="K25" i="8"/>
  <c r="K33" i="8"/>
  <c r="K41" i="8"/>
  <c r="K49" i="8"/>
  <c r="K57" i="8"/>
  <c r="K65" i="8"/>
  <c r="K73" i="8"/>
  <c r="K81" i="8"/>
  <c r="K89" i="8"/>
  <c r="K97" i="8"/>
  <c r="K105" i="8"/>
  <c r="K113" i="8"/>
  <c r="K121" i="8"/>
  <c r="K129" i="8"/>
  <c r="K137" i="8"/>
  <c r="K145" i="8"/>
  <c r="K153" i="8"/>
  <c r="K161" i="8"/>
  <c r="K174" i="8"/>
  <c r="K4" i="8"/>
  <c r="K12" i="8"/>
  <c r="K20" i="8"/>
  <c r="K28" i="8"/>
  <c r="K7" i="8"/>
  <c r="K15" i="8"/>
  <c r="K23" i="8"/>
  <c r="K31" i="8"/>
  <c r="K39" i="8"/>
  <c r="K47" i="8"/>
  <c r="K55" i="8"/>
  <c r="K63" i="8"/>
  <c r="K71" i="8"/>
  <c r="K79" i="8"/>
  <c r="K87" i="8"/>
  <c r="K95" i="8"/>
  <c r="K103" i="8"/>
  <c r="K177" i="8"/>
  <c r="K319" i="8"/>
  <c r="K342" i="8"/>
  <c r="K383" i="8"/>
  <c r="K406" i="8"/>
  <c r="K175" i="8"/>
  <c r="K317" i="8"/>
  <c r="K173" i="8"/>
  <c r="K171" i="8"/>
  <c r="K333" i="8"/>
  <c r="K397" i="8"/>
  <c r="K169" i="8"/>
  <c r="K374" i="8"/>
  <c r="K167" i="8"/>
  <c r="K349" i="8"/>
  <c r="K413" i="8"/>
  <c r="K438" i="8"/>
  <c r="K322" i="8"/>
  <c r="K338" i="8"/>
  <c r="K354" i="8"/>
  <c r="K370" i="8"/>
  <c r="K386" i="8"/>
  <c r="K402" i="8"/>
  <c r="K418" i="8"/>
  <c r="K320" i="8"/>
  <c r="K336" i="8"/>
  <c r="K352" i="8"/>
  <c r="K368" i="8"/>
  <c r="K384" i="8"/>
  <c r="K400" i="8"/>
  <c r="K416" i="8"/>
  <c r="K432" i="8"/>
  <c r="K316" i="8"/>
  <c r="K332" i="8"/>
  <c r="K348" i="8"/>
  <c r="K364" i="8"/>
  <c r="K380" i="8"/>
  <c r="K396" i="8"/>
  <c r="K412" i="8"/>
  <c r="K428" i="8"/>
  <c r="K444" i="8"/>
  <c r="K460" i="8"/>
  <c r="K476" i="8"/>
  <c r="K330" i="8"/>
  <c r="K346" i="8"/>
  <c r="K362" i="8"/>
  <c r="K378" i="8"/>
  <c r="K394" i="8"/>
  <c r="K410" i="8"/>
  <c r="K426" i="8"/>
  <c r="K328" i="8"/>
  <c r="K344" i="8"/>
  <c r="K360" i="8"/>
  <c r="K376" i="8"/>
  <c r="K392" i="8"/>
  <c r="K408" i="8"/>
  <c r="K424" i="8"/>
  <c r="K440" i="8"/>
  <c r="K456" i="8"/>
  <c r="K472" i="8"/>
  <c r="M99" i="12" l="1"/>
  <c r="L99" i="12"/>
  <c r="K99" i="12"/>
  <c r="N99" i="12" s="1"/>
  <c r="M98" i="12"/>
  <c r="L98" i="12"/>
  <c r="K98" i="12"/>
  <c r="N98" i="12" s="1"/>
  <c r="M97" i="12"/>
  <c r="N97" i="12" s="1"/>
  <c r="L97" i="12"/>
  <c r="K97" i="12"/>
  <c r="M96" i="12"/>
  <c r="L96" i="12"/>
  <c r="N96" i="12" s="1"/>
  <c r="K96" i="12"/>
  <c r="M95" i="12"/>
  <c r="L95" i="12"/>
  <c r="K95" i="12"/>
  <c r="N95" i="12" s="1"/>
  <c r="M94" i="12"/>
  <c r="L94" i="12"/>
  <c r="K94" i="12"/>
  <c r="N94" i="12" s="1"/>
  <c r="M93" i="12"/>
  <c r="L93" i="12"/>
  <c r="K93" i="12"/>
  <c r="M92" i="12"/>
  <c r="L92" i="12"/>
  <c r="K92" i="12"/>
  <c r="M91" i="12"/>
  <c r="L91" i="12"/>
  <c r="K91" i="12"/>
  <c r="M90" i="12"/>
  <c r="L90" i="12"/>
  <c r="K90" i="12"/>
  <c r="M89" i="12"/>
  <c r="L89" i="12"/>
  <c r="K89" i="12"/>
  <c r="M88" i="12"/>
  <c r="L88" i="12"/>
  <c r="K88" i="12"/>
  <c r="N88" i="12" s="1"/>
  <c r="M87" i="12"/>
  <c r="L87" i="12"/>
  <c r="K87" i="12"/>
  <c r="M86" i="12"/>
  <c r="L86" i="12"/>
  <c r="K86" i="12"/>
  <c r="M85" i="12"/>
  <c r="L85" i="12"/>
  <c r="K85" i="12"/>
  <c r="M84" i="12"/>
  <c r="L84" i="12"/>
  <c r="K84" i="12"/>
  <c r="M83" i="12"/>
  <c r="L83" i="12"/>
  <c r="K83" i="12"/>
  <c r="N83" i="12" s="1"/>
  <c r="M82" i="12"/>
  <c r="N82" i="12" s="1"/>
  <c r="L82" i="12"/>
  <c r="K82" i="12"/>
  <c r="M81" i="12"/>
  <c r="L81" i="12"/>
  <c r="K81" i="12"/>
  <c r="M80" i="12"/>
  <c r="L80" i="12"/>
  <c r="K80" i="12"/>
  <c r="N80" i="12" s="1"/>
  <c r="M79" i="12"/>
  <c r="L79" i="12"/>
  <c r="K79" i="12"/>
  <c r="N79" i="12" s="1"/>
  <c r="M78" i="12"/>
  <c r="L78" i="12"/>
  <c r="K78" i="12"/>
  <c r="N78" i="12" s="1"/>
  <c r="M77" i="12"/>
  <c r="L77" i="12"/>
  <c r="K77" i="12"/>
  <c r="M76" i="12"/>
  <c r="L76" i="12"/>
  <c r="K76" i="12"/>
  <c r="M75" i="12"/>
  <c r="L75" i="12"/>
  <c r="K75" i="12"/>
  <c r="N75" i="12" s="1"/>
  <c r="M74" i="12"/>
  <c r="L74" i="12"/>
  <c r="K74" i="12"/>
  <c r="M73" i="12"/>
  <c r="L73" i="12"/>
  <c r="K73" i="12"/>
  <c r="M72" i="12"/>
  <c r="L72" i="12"/>
  <c r="K72" i="12"/>
  <c r="M71" i="12"/>
  <c r="L71" i="12"/>
  <c r="K71" i="12"/>
  <c r="M70" i="12"/>
  <c r="L70" i="12"/>
  <c r="K70" i="12"/>
  <c r="N70" i="12" s="1"/>
  <c r="M69" i="12"/>
  <c r="L69" i="12"/>
  <c r="K69" i="12"/>
  <c r="M68" i="12"/>
  <c r="L68" i="12"/>
  <c r="K68" i="12"/>
  <c r="M67" i="12"/>
  <c r="L67" i="12"/>
  <c r="K67" i="12"/>
  <c r="M66" i="12"/>
  <c r="L66" i="12"/>
  <c r="K66" i="12"/>
  <c r="M65" i="12"/>
  <c r="L65" i="12"/>
  <c r="K65" i="12"/>
  <c r="M64" i="12"/>
  <c r="L64" i="12"/>
  <c r="K64" i="12"/>
  <c r="M63" i="12"/>
  <c r="L63" i="12"/>
  <c r="K63" i="12"/>
  <c r="N63" i="12" s="1"/>
  <c r="M62" i="12"/>
  <c r="L62" i="12"/>
  <c r="K62" i="12"/>
  <c r="M61" i="12"/>
  <c r="L61" i="12"/>
  <c r="K61" i="12"/>
  <c r="M60" i="12"/>
  <c r="L60" i="12"/>
  <c r="K60" i="12"/>
  <c r="M59" i="12"/>
  <c r="L59" i="12"/>
  <c r="K59" i="12"/>
  <c r="M58" i="12"/>
  <c r="L58" i="12"/>
  <c r="K58" i="12"/>
  <c r="M57" i="12"/>
  <c r="L57" i="12"/>
  <c r="K57" i="12"/>
  <c r="M56" i="12"/>
  <c r="L56" i="12"/>
  <c r="K56" i="12"/>
  <c r="N56" i="12" s="1"/>
  <c r="M55" i="12"/>
  <c r="L55" i="12"/>
  <c r="K55" i="12"/>
  <c r="M54" i="12"/>
  <c r="L54" i="12"/>
  <c r="K54" i="12"/>
  <c r="M53" i="12"/>
  <c r="L53" i="12"/>
  <c r="K53" i="12"/>
  <c r="M52" i="12"/>
  <c r="L52" i="12"/>
  <c r="K52" i="12"/>
  <c r="M51" i="12"/>
  <c r="L51" i="12"/>
  <c r="K51" i="12"/>
  <c r="M50" i="12"/>
  <c r="N50" i="12" s="1"/>
  <c r="L50" i="12"/>
  <c r="K50" i="12"/>
  <c r="M49" i="12"/>
  <c r="L49" i="12"/>
  <c r="K49" i="12"/>
  <c r="M48" i="12"/>
  <c r="L48" i="12"/>
  <c r="K48" i="12"/>
  <c r="N48" i="12" s="1"/>
  <c r="M47" i="12"/>
  <c r="L47" i="12"/>
  <c r="K47" i="12"/>
  <c r="M46" i="12"/>
  <c r="L46" i="12"/>
  <c r="K46" i="12"/>
  <c r="M45" i="12"/>
  <c r="L45" i="12"/>
  <c r="K45" i="12"/>
  <c r="M44" i="12"/>
  <c r="L44" i="12"/>
  <c r="K44" i="12"/>
  <c r="M43" i="12"/>
  <c r="L43" i="12"/>
  <c r="K43" i="12"/>
  <c r="N43" i="12" s="1"/>
  <c r="M42" i="12"/>
  <c r="L42" i="12"/>
  <c r="K42" i="12"/>
  <c r="N42" i="12" s="1"/>
  <c r="M41" i="12"/>
  <c r="L41" i="12"/>
  <c r="K41" i="12"/>
  <c r="N41" i="12" s="1"/>
  <c r="M40" i="12"/>
  <c r="L40" i="12"/>
  <c r="K40" i="12"/>
  <c r="M39" i="12"/>
  <c r="L39" i="12"/>
  <c r="K39" i="12"/>
  <c r="M38" i="12"/>
  <c r="L38" i="12"/>
  <c r="K38" i="12"/>
  <c r="M37" i="12"/>
  <c r="L37" i="12"/>
  <c r="K37" i="12"/>
  <c r="M36" i="12"/>
  <c r="L36" i="12"/>
  <c r="K36" i="12"/>
  <c r="M35" i="12"/>
  <c r="L35" i="12"/>
  <c r="K35" i="12"/>
  <c r="M34" i="12"/>
  <c r="L34" i="12"/>
  <c r="K34" i="12"/>
  <c r="N34" i="12" s="1"/>
  <c r="M33" i="12"/>
  <c r="L33" i="12"/>
  <c r="K33" i="12"/>
  <c r="M32" i="12"/>
  <c r="L32" i="12"/>
  <c r="K32" i="12"/>
  <c r="M31" i="12"/>
  <c r="L31" i="12"/>
  <c r="K31" i="12"/>
  <c r="M30" i="12"/>
  <c r="L30" i="12"/>
  <c r="K30" i="12"/>
  <c r="M29" i="12"/>
  <c r="L29" i="12"/>
  <c r="K29" i="12"/>
  <c r="M28" i="12"/>
  <c r="L28" i="12"/>
  <c r="K28" i="12"/>
  <c r="M27" i="12"/>
  <c r="L27" i="12"/>
  <c r="N27" i="12" s="1"/>
  <c r="K27" i="12"/>
  <c r="M26" i="12"/>
  <c r="L26" i="12"/>
  <c r="K26" i="12"/>
  <c r="M25" i="12"/>
  <c r="L25" i="12"/>
  <c r="K25" i="12"/>
  <c r="M24" i="12"/>
  <c r="L24" i="12"/>
  <c r="K24" i="12"/>
  <c r="M23" i="12"/>
  <c r="L23" i="12"/>
  <c r="K23" i="12"/>
  <c r="M22" i="12"/>
  <c r="L22" i="12"/>
  <c r="K22" i="12"/>
  <c r="M21" i="12"/>
  <c r="L21" i="12"/>
  <c r="K21" i="12"/>
  <c r="N21" i="12" s="1"/>
  <c r="M20" i="12"/>
  <c r="L20" i="12"/>
  <c r="K20" i="12"/>
  <c r="M19" i="12"/>
  <c r="L19" i="12"/>
  <c r="K19" i="12"/>
  <c r="M18" i="12"/>
  <c r="L18" i="12"/>
  <c r="N18" i="12" s="1"/>
  <c r="K18" i="12"/>
  <c r="M17" i="12"/>
  <c r="L17" i="12"/>
  <c r="K17" i="12"/>
  <c r="M16" i="12"/>
  <c r="L16" i="12"/>
  <c r="K16" i="12"/>
  <c r="M15" i="12"/>
  <c r="L15" i="12"/>
  <c r="K15" i="12"/>
  <c r="M14" i="12"/>
  <c r="L14" i="12"/>
  <c r="K14" i="12"/>
  <c r="M13" i="12"/>
  <c r="L13" i="12"/>
  <c r="K13" i="12"/>
  <c r="M12" i="12"/>
  <c r="L12" i="12"/>
  <c r="K12" i="12"/>
  <c r="M11" i="12"/>
  <c r="L11" i="12"/>
  <c r="K11" i="12"/>
  <c r="M10" i="12"/>
  <c r="L10" i="12"/>
  <c r="K10" i="12"/>
  <c r="N10" i="12" s="1"/>
  <c r="M9" i="12"/>
  <c r="L9" i="12"/>
  <c r="K9" i="12"/>
  <c r="N9" i="12" s="1"/>
  <c r="M8" i="12"/>
  <c r="L8" i="12"/>
  <c r="K8" i="12"/>
  <c r="M7" i="12"/>
  <c r="L7" i="12"/>
  <c r="K7" i="12"/>
  <c r="M6" i="12"/>
  <c r="L6" i="12"/>
  <c r="K6" i="12"/>
  <c r="M5" i="12"/>
  <c r="L5" i="12"/>
  <c r="K5" i="12"/>
  <c r="M4" i="12"/>
  <c r="L4" i="12"/>
  <c r="K4" i="12"/>
  <c r="M3" i="12"/>
  <c r="L3" i="12"/>
  <c r="K3" i="12"/>
  <c r="M2" i="12"/>
  <c r="L2" i="12"/>
  <c r="K2" i="12"/>
  <c r="N2" i="12" l="1"/>
  <c r="N26" i="12"/>
  <c r="N31" i="12"/>
  <c r="N60" i="12"/>
  <c r="N62" i="12"/>
  <c r="N65" i="12"/>
  <c r="N68" i="12"/>
  <c r="N16" i="12"/>
  <c r="N24" i="12"/>
  <c r="N58" i="12"/>
  <c r="N66" i="12"/>
  <c r="N74" i="12"/>
  <c r="N90" i="12"/>
  <c r="N3" i="12"/>
  <c r="N11" i="12"/>
  <c r="N19" i="12"/>
  <c r="N53" i="12"/>
  <c r="N69" i="12"/>
  <c r="N85" i="12"/>
  <c r="N4" i="12"/>
  <c r="N6" i="12"/>
  <c r="N35" i="12"/>
  <c r="N51" i="12"/>
  <c r="N59" i="12"/>
  <c r="N28" i="12"/>
  <c r="N30" i="12"/>
  <c r="N36" i="12"/>
  <c r="N67" i="12"/>
  <c r="N38" i="12"/>
  <c r="N73" i="12"/>
  <c r="N93" i="12"/>
  <c r="N7" i="12"/>
  <c r="N17" i="12"/>
  <c r="N29" i="12"/>
  <c r="N39" i="12"/>
  <c r="N61" i="12"/>
  <c r="N71" i="12"/>
  <c r="N12" i="12"/>
  <c r="N14" i="12"/>
  <c r="N32" i="12"/>
  <c r="N44" i="12"/>
  <c r="N46" i="12"/>
  <c r="N49" i="12"/>
  <c r="N64" i="12"/>
  <c r="N76" i="12"/>
  <c r="N81" i="12"/>
  <c r="N86" i="12"/>
  <c r="N5" i="12"/>
  <c r="N15" i="12"/>
  <c r="N25" i="12"/>
  <c r="N37" i="12"/>
  <c r="N47" i="12"/>
  <c r="N91" i="12"/>
  <c r="N8" i="12"/>
  <c r="N20" i="12"/>
  <c r="N22" i="12"/>
  <c r="N40" i="12"/>
  <c r="N52" i="12"/>
  <c r="N54" i="12"/>
  <c r="N57" i="12"/>
  <c r="N72" i="12"/>
  <c r="N84" i="12"/>
  <c r="N13" i="12"/>
  <c r="N23" i="12"/>
  <c r="N33" i="12"/>
  <c r="N45" i="12"/>
  <c r="N55" i="12"/>
  <c r="N77" i="12"/>
  <c r="N87" i="12"/>
  <c r="N89" i="12"/>
  <c r="N92" i="12"/>
  <c r="R87" i="9"/>
  <c r="Q87" i="9"/>
  <c r="S87" i="9" s="1"/>
  <c r="R86" i="9"/>
  <c r="Q86" i="9"/>
  <c r="S86" i="9" s="1"/>
  <c r="R85" i="9"/>
  <c r="Q85" i="9"/>
  <c r="R84" i="9"/>
  <c r="Q84" i="9"/>
  <c r="S84" i="9" s="1"/>
  <c r="R83" i="9"/>
  <c r="Q83" i="9"/>
  <c r="S83" i="9" s="1"/>
  <c r="R82" i="9"/>
  <c r="Q82" i="9"/>
  <c r="S82" i="9" s="1"/>
  <c r="R81" i="9"/>
  <c r="Q81" i="9"/>
  <c r="R80" i="9"/>
  <c r="Q80" i="9"/>
  <c r="S80" i="9" s="1"/>
  <c r="R79" i="9"/>
  <c r="Q79" i="9"/>
  <c r="S79" i="9" s="1"/>
  <c r="R78" i="9"/>
  <c r="Q78" i="9"/>
  <c r="S78" i="9" s="1"/>
  <c r="R77" i="9"/>
  <c r="Q77" i="9"/>
  <c r="R76" i="9"/>
  <c r="Q76" i="9"/>
  <c r="S76" i="9" s="1"/>
  <c r="R75" i="9"/>
  <c r="Q75" i="9"/>
  <c r="S75" i="9" s="1"/>
  <c r="R74" i="9"/>
  <c r="Q74" i="9"/>
  <c r="S74" i="9" s="1"/>
  <c r="R73" i="9"/>
  <c r="Q73" i="9"/>
  <c r="R72" i="9"/>
  <c r="Q72" i="9"/>
  <c r="S72" i="9" s="1"/>
  <c r="R71" i="9"/>
  <c r="Q71" i="9"/>
  <c r="S71" i="9" s="1"/>
  <c r="R70" i="9"/>
  <c r="Q70" i="9"/>
  <c r="S70" i="9" s="1"/>
  <c r="R69" i="9"/>
  <c r="Q69" i="9"/>
  <c r="R68" i="9"/>
  <c r="Q68" i="9"/>
  <c r="S68" i="9" s="1"/>
  <c r="R67" i="9"/>
  <c r="Q67" i="9"/>
  <c r="S67" i="9" s="1"/>
  <c r="R66" i="9"/>
  <c r="Q66" i="9"/>
  <c r="S66" i="9" s="1"/>
  <c r="R65" i="9"/>
  <c r="Q65" i="9"/>
  <c r="R64" i="9"/>
  <c r="Q64" i="9"/>
  <c r="S64" i="9" s="1"/>
  <c r="R63" i="9"/>
  <c r="Q63" i="9"/>
  <c r="S63" i="9" s="1"/>
  <c r="R62" i="9"/>
  <c r="Q62" i="9"/>
  <c r="S62" i="9" s="1"/>
  <c r="R61" i="9"/>
  <c r="Q61" i="9"/>
  <c r="R60" i="9"/>
  <c r="Q60" i="9"/>
  <c r="S60" i="9" s="1"/>
  <c r="R59" i="9"/>
  <c r="Q59" i="9"/>
  <c r="S59" i="9" s="1"/>
  <c r="R58" i="9"/>
  <c r="Q58" i="9"/>
  <c r="S58" i="9" s="1"/>
  <c r="R57" i="9"/>
  <c r="Q57" i="9"/>
  <c r="R56" i="9"/>
  <c r="Q56" i="9"/>
  <c r="S56" i="9" s="1"/>
  <c r="R55" i="9"/>
  <c r="Q55" i="9"/>
  <c r="S55" i="9" s="1"/>
  <c r="R54" i="9"/>
  <c r="Q54" i="9"/>
  <c r="S54" i="9" s="1"/>
  <c r="R53" i="9"/>
  <c r="Q53" i="9"/>
  <c r="R52" i="9"/>
  <c r="Q52" i="9"/>
  <c r="S52" i="9" s="1"/>
  <c r="R51" i="9"/>
  <c r="Q51" i="9"/>
  <c r="S51" i="9" s="1"/>
  <c r="R50" i="9"/>
  <c r="Q50" i="9"/>
  <c r="S50" i="9" s="1"/>
  <c r="R49" i="9"/>
  <c r="Q49" i="9"/>
  <c r="R48" i="9"/>
  <c r="Q48" i="9"/>
  <c r="S48" i="9" s="1"/>
  <c r="R47" i="9"/>
  <c r="Q47" i="9"/>
  <c r="S47" i="9" s="1"/>
  <c r="R46" i="9"/>
  <c r="Q46" i="9"/>
  <c r="S46" i="9" s="1"/>
  <c r="R45" i="9"/>
  <c r="Q45" i="9"/>
  <c r="R44" i="9"/>
  <c r="Q44" i="9"/>
  <c r="S44" i="9" s="1"/>
  <c r="R43" i="9"/>
  <c r="Q43" i="9"/>
  <c r="S43" i="9" s="1"/>
  <c r="R42" i="9"/>
  <c r="Q42" i="9"/>
  <c r="S42" i="9" s="1"/>
  <c r="R41" i="9"/>
  <c r="Q41" i="9"/>
  <c r="R40" i="9"/>
  <c r="Q40" i="9"/>
  <c r="S40" i="9" s="1"/>
  <c r="R39" i="9"/>
  <c r="Q39" i="9"/>
  <c r="S39" i="9" s="1"/>
  <c r="R38" i="9"/>
  <c r="Q38" i="9"/>
  <c r="S38" i="9" s="1"/>
  <c r="R37" i="9"/>
  <c r="Q37" i="9"/>
  <c r="S37" i="9" s="1"/>
  <c r="R36" i="9"/>
  <c r="Q36" i="9"/>
  <c r="S36" i="9" s="1"/>
  <c r="R35" i="9"/>
  <c r="Q35" i="9"/>
  <c r="S35" i="9" s="1"/>
  <c r="R34" i="9"/>
  <c r="Q34" i="9"/>
  <c r="S34" i="9" s="1"/>
  <c r="R33" i="9"/>
  <c r="Q33" i="9"/>
  <c r="S33" i="9" s="1"/>
  <c r="R32" i="9"/>
  <c r="Q32" i="9"/>
  <c r="S32" i="9" s="1"/>
  <c r="R31" i="9"/>
  <c r="Q31" i="9"/>
  <c r="S31" i="9" s="1"/>
  <c r="R30" i="9"/>
  <c r="Q30" i="9"/>
  <c r="S30" i="9" s="1"/>
  <c r="R29" i="9"/>
  <c r="Q29" i="9"/>
  <c r="S29" i="9" s="1"/>
  <c r="R28" i="9"/>
  <c r="Q28" i="9"/>
  <c r="S28" i="9" s="1"/>
  <c r="R27" i="9"/>
  <c r="Q27" i="9"/>
  <c r="S27" i="9" s="1"/>
  <c r="R26" i="9"/>
  <c r="Q26" i="9"/>
  <c r="S26" i="9" s="1"/>
  <c r="R25" i="9"/>
  <c r="Q25" i="9"/>
  <c r="S25" i="9" s="1"/>
  <c r="R24" i="9"/>
  <c r="Q24" i="9"/>
  <c r="S24" i="9" s="1"/>
  <c r="R23" i="9"/>
  <c r="Q23" i="9"/>
  <c r="S23" i="9" s="1"/>
  <c r="R22" i="9"/>
  <c r="Q22" i="9"/>
  <c r="S22" i="9" s="1"/>
  <c r="R21" i="9"/>
  <c r="Q21" i="9"/>
  <c r="S21" i="9" s="1"/>
  <c r="R20" i="9"/>
  <c r="Q20" i="9"/>
  <c r="S20" i="9" s="1"/>
  <c r="R19" i="9"/>
  <c r="Q19" i="9"/>
  <c r="S19" i="9" s="1"/>
  <c r="R18" i="9"/>
  <c r="Q18" i="9"/>
  <c r="S18" i="9" s="1"/>
  <c r="R17" i="9"/>
  <c r="Q17" i="9"/>
  <c r="S17" i="9" s="1"/>
  <c r="R16" i="9"/>
  <c r="Q16" i="9"/>
  <c r="S16" i="9" s="1"/>
  <c r="R15" i="9"/>
  <c r="Q15" i="9"/>
  <c r="S15" i="9" s="1"/>
  <c r="R14" i="9"/>
  <c r="Q14" i="9"/>
  <c r="S14" i="9" s="1"/>
  <c r="R13" i="9"/>
  <c r="Q13" i="9"/>
  <c r="S13" i="9" s="1"/>
  <c r="R12" i="9"/>
  <c r="Q12" i="9"/>
  <c r="S12" i="9" s="1"/>
  <c r="R11" i="9"/>
  <c r="Q11" i="9"/>
  <c r="S11" i="9" s="1"/>
  <c r="R10" i="9"/>
  <c r="Q10" i="9"/>
  <c r="S10" i="9" s="1"/>
  <c r="R9" i="9"/>
  <c r="Q9" i="9"/>
  <c r="S9" i="9" s="1"/>
  <c r="R8" i="9"/>
  <c r="Q8" i="9"/>
  <c r="S8" i="9" s="1"/>
  <c r="R7" i="9"/>
  <c r="Q7" i="9"/>
  <c r="S7" i="9" s="1"/>
  <c r="R6" i="9"/>
  <c r="Q6" i="9"/>
  <c r="S6" i="9" s="1"/>
  <c r="R5" i="9"/>
  <c r="Q5" i="9"/>
  <c r="S5" i="9" s="1"/>
  <c r="R4" i="9"/>
  <c r="Q4" i="9"/>
  <c r="S4" i="9" s="1"/>
  <c r="R3" i="9"/>
  <c r="Q3" i="9"/>
  <c r="S3" i="9" s="1"/>
  <c r="R2" i="9"/>
  <c r="Q2" i="9"/>
  <c r="S2" i="9" s="1"/>
  <c r="S41" i="9" l="1"/>
  <c r="S45" i="9"/>
  <c r="S49" i="9"/>
  <c r="S53" i="9"/>
  <c r="S57" i="9"/>
  <c r="S61" i="9"/>
  <c r="S65" i="9"/>
  <c r="S69" i="9"/>
  <c r="S73" i="9"/>
  <c r="S77" i="9"/>
  <c r="S81" i="9"/>
  <c r="S85" i="9"/>
  <c r="H95" i="7"/>
  <c r="H96" i="7"/>
  <c r="H97" i="7"/>
  <c r="H2" i="7"/>
  <c r="H3" i="7"/>
  <c r="H98" i="7"/>
  <c r="K98" i="7" s="1"/>
  <c r="H99" i="7"/>
  <c r="K99" i="7" s="1"/>
  <c r="H100" i="7"/>
  <c r="K100" i="7" s="1"/>
  <c r="H101" i="7"/>
  <c r="K101" i="7" s="1"/>
  <c r="H102" i="7"/>
  <c r="H103" i="7"/>
  <c r="K103" i="7" s="1"/>
  <c r="H104" i="7"/>
  <c r="H4" i="7"/>
  <c r="K4" i="7" s="1"/>
  <c r="H105" i="7"/>
  <c r="K105" i="7" s="1"/>
  <c r="H106" i="7"/>
  <c r="K106" i="7" s="1"/>
  <c r="H5" i="7"/>
  <c r="K5" i="7" s="1"/>
  <c r="H107" i="7"/>
  <c r="H108" i="7"/>
  <c r="H6" i="7"/>
  <c r="K6" i="7" s="1"/>
  <c r="H7" i="7"/>
  <c r="H8" i="7"/>
  <c r="K8" i="7" s="1"/>
  <c r="H109" i="7"/>
  <c r="K109" i="7" s="1"/>
  <c r="H110" i="7"/>
  <c r="H111" i="7"/>
  <c r="H112" i="7"/>
  <c r="K112" i="7" s="1"/>
  <c r="H113" i="7"/>
  <c r="H114" i="7"/>
  <c r="H115" i="7"/>
  <c r="H116" i="7"/>
  <c r="H117" i="7"/>
  <c r="K117" i="7" s="1"/>
  <c r="H118" i="7"/>
  <c r="H119" i="7"/>
  <c r="K119" i="7" s="1"/>
  <c r="H120" i="7"/>
  <c r="H121" i="7"/>
  <c r="H122" i="7"/>
  <c r="K122" i="7" s="1"/>
  <c r="H123" i="7"/>
  <c r="H124" i="7"/>
  <c r="K124" i="7" s="1"/>
  <c r="H125" i="7"/>
  <c r="K125" i="7" s="1"/>
  <c r="H126" i="7"/>
  <c r="K126" i="7" s="1"/>
  <c r="H9" i="7"/>
  <c r="K9" i="7" s="1"/>
  <c r="H127" i="7"/>
  <c r="K127" i="7" s="1"/>
  <c r="H128" i="7"/>
  <c r="H129" i="7"/>
  <c r="K129" i="7" s="1"/>
  <c r="H130" i="7"/>
  <c r="H131" i="7"/>
  <c r="H132" i="7"/>
  <c r="K132" i="7" s="1"/>
  <c r="H133" i="7"/>
  <c r="K133" i="7" s="1"/>
  <c r="H10" i="7"/>
  <c r="H134" i="7"/>
  <c r="K134" i="7" s="1"/>
  <c r="H135" i="7"/>
  <c r="H136" i="7"/>
  <c r="H11" i="7"/>
  <c r="H137" i="7"/>
  <c r="K137" i="7" s="1"/>
  <c r="H138" i="7"/>
  <c r="K138" i="7" s="1"/>
  <c r="H12" i="7"/>
  <c r="K12" i="7" s="1"/>
  <c r="H139" i="7"/>
  <c r="H13" i="7"/>
  <c r="H140" i="7"/>
  <c r="H141" i="7"/>
  <c r="K141" i="7" s="1"/>
  <c r="H142" i="7"/>
  <c r="H143" i="7"/>
  <c r="K143" i="7" s="1"/>
  <c r="H144" i="7"/>
  <c r="K144" i="7" s="1"/>
  <c r="H145" i="7"/>
  <c r="K145" i="7" s="1"/>
  <c r="H146" i="7"/>
  <c r="H14" i="7"/>
  <c r="H147" i="7"/>
  <c r="H148" i="7"/>
  <c r="H149" i="7"/>
  <c r="H150" i="7"/>
  <c r="K150" i="7" s="1"/>
  <c r="H151" i="7"/>
  <c r="K151" i="7" s="1"/>
  <c r="H15" i="7"/>
  <c r="K15" i="7" s="1"/>
  <c r="H152" i="7"/>
  <c r="K152" i="7" s="1"/>
  <c r="H153" i="7"/>
  <c r="H154" i="7"/>
  <c r="H155" i="7"/>
  <c r="H156" i="7"/>
  <c r="H157" i="7"/>
  <c r="H16" i="7"/>
  <c r="K16" i="7" s="1"/>
  <c r="H158" i="7"/>
  <c r="K158" i="7" s="1"/>
  <c r="H159" i="7"/>
  <c r="K159" i="7" s="1"/>
  <c r="H160" i="7"/>
  <c r="H161" i="7"/>
  <c r="H162" i="7"/>
  <c r="K162" i="7" s="1"/>
  <c r="H163" i="7"/>
  <c r="H164" i="7"/>
  <c r="K164" i="7" s="1"/>
  <c r="H165" i="7"/>
  <c r="K165" i="7" s="1"/>
  <c r="H166" i="7"/>
  <c r="K166" i="7" s="1"/>
  <c r="H167" i="7"/>
  <c r="K167" i="7" s="1"/>
  <c r="H17" i="7"/>
  <c r="H168" i="7"/>
  <c r="H169" i="7"/>
  <c r="K169" i="7" s="1"/>
  <c r="H170" i="7"/>
  <c r="H171" i="7"/>
  <c r="H172" i="7"/>
  <c r="H173" i="7"/>
  <c r="K173" i="7" s="1"/>
  <c r="H174" i="7"/>
  <c r="K174" i="7" s="1"/>
  <c r="H18" i="7"/>
  <c r="H175" i="7"/>
  <c r="H19" i="7"/>
  <c r="K19" i="7" s="1"/>
  <c r="H20" i="7"/>
  <c r="H176" i="7"/>
  <c r="H177" i="7"/>
  <c r="H178" i="7"/>
  <c r="K178" i="7" s="1"/>
  <c r="H21" i="7"/>
  <c r="K21" i="7" s="1"/>
  <c r="H179" i="7"/>
  <c r="H180" i="7"/>
  <c r="H181" i="7"/>
  <c r="K181" i="7" s="1"/>
  <c r="H22" i="7"/>
  <c r="H182" i="7"/>
  <c r="K182" i="7" s="1"/>
  <c r="H183" i="7"/>
  <c r="K183" i="7" s="1"/>
  <c r="H184" i="7"/>
  <c r="K184" i="7" s="1"/>
  <c r="H185" i="7"/>
  <c r="K185" i="7" s="1"/>
  <c r="H186" i="7"/>
  <c r="H187" i="7"/>
  <c r="H23" i="7"/>
  <c r="K23" i="7" s="1"/>
  <c r="H188" i="7"/>
  <c r="H189" i="7"/>
  <c r="H190" i="7"/>
  <c r="H24" i="7"/>
  <c r="K24" i="7" s="1"/>
  <c r="H191" i="7"/>
  <c r="H192" i="7"/>
  <c r="H193" i="7"/>
  <c r="K193" i="7" s="1"/>
  <c r="H194" i="7"/>
  <c r="K194" i="7" s="1"/>
  <c r="H195" i="7"/>
  <c r="H196" i="7"/>
  <c r="K196" i="7" s="1"/>
  <c r="H25" i="7"/>
  <c r="H197" i="7"/>
  <c r="K197" i="7" s="1"/>
  <c r="H26" i="7"/>
  <c r="K26" i="7" s="1"/>
  <c r="H198" i="7"/>
  <c r="H199" i="7"/>
  <c r="K199" i="7" s="1"/>
  <c r="H200" i="7"/>
  <c r="K200" i="7" s="1"/>
  <c r="H27" i="7"/>
  <c r="H28" i="7"/>
  <c r="H201" i="7"/>
  <c r="K201" i="7" s="1"/>
  <c r="H29" i="7"/>
  <c r="K29" i="7" s="1"/>
  <c r="H30" i="7"/>
  <c r="K30" i="7" s="1"/>
  <c r="H31" i="7"/>
  <c r="K31" i="7" s="1"/>
  <c r="H202" i="7"/>
  <c r="H203" i="7"/>
  <c r="K203" i="7" s="1"/>
  <c r="H204" i="7"/>
  <c r="H32" i="7"/>
  <c r="K32" i="7" s="1"/>
  <c r="H205" i="7"/>
  <c r="H33" i="7"/>
  <c r="K33" i="7" s="1"/>
  <c r="H206" i="7"/>
  <c r="K206" i="7" s="1"/>
  <c r="H207" i="7"/>
  <c r="H34" i="7"/>
  <c r="K34" i="7" s="1"/>
  <c r="H35" i="7"/>
  <c r="K35" i="7" s="1"/>
  <c r="H208" i="7"/>
  <c r="H209" i="7"/>
  <c r="K209" i="7" s="1"/>
  <c r="H36" i="7"/>
  <c r="H210" i="7"/>
  <c r="K210" i="7" s="1"/>
  <c r="H37" i="7"/>
  <c r="K37" i="7" s="1"/>
  <c r="H211" i="7"/>
  <c r="K211" i="7" s="1"/>
  <c r="H212" i="7"/>
  <c r="K212" i="7" s="1"/>
  <c r="H213" i="7"/>
  <c r="K213" i="7" s="1"/>
  <c r="H214" i="7"/>
  <c r="H215" i="7"/>
  <c r="K215" i="7" s="1"/>
  <c r="H216" i="7"/>
  <c r="K216" i="7" s="1"/>
  <c r="H38" i="7"/>
  <c r="K38" i="7" s="1"/>
  <c r="H217" i="7"/>
  <c r="K217" i="7" s="1"/>
  <c r="H218" i="7"/>
  <c r="K218" i="7" s="1"/>
  <c r="H39" i="7"/>
  <c r="K39" i="7" s="1"/>
  <c r="H219" i="7"/>
  <c r="K219" i="7" s="1"/>
  <c r="H220" i="7"/>
  <c r="H40" i="7"/>
  <c r="K40" i="7" s="1"/>
  <c r="H221" i="7"/>
  <c r="K221" i="7" s="1"/>
  <c r="H222" i="7"/>
  <c r="K222" i="7" s="1"/>
  <c r="H223" i="7"/>
  <c r="K223" i="7" s="1"/>
  <c r="H224" i="7"/>
  <c r="K224" i="7" s="1"/>
  <c r="H225" i="7"/>
  <c r="K225" i="7" s="1"/>
  <c r="H226" i="7"/>
  <c r="K226" i="7" s="1"/>
  <c r="H227" i="7"/>
  <c r="H41" i="7"/>
  <c r="K41" i="7" s="1"/>
  <c r="H42" i="7"/>
  <c r="K42" i="7" s="1"/>
  <c r="H228" i="7"/>
  <c r="K228" i="7" s="1"/>
  <c r="H43" i="7"/>
  <c r="K43" i="7" s="1"/>
  <c r="H229" i="7"/>
  <c r="K229" i="7" s="1"/>
  <c r="H44" i="7"/>
  <c r="K44" i="7" s="1"/>
  <c r="H45" i="7"/>
  <c r="K45" i="7" s="1"/>
  <c r="H46" i="7"/>
  <c r="K46" i="7" s="1"/>
  <c r="H47" i="7"/>
  <c r="K47" i="7" s="1"/>
  <c r="H48" i="7"/>
  <c r="H49" i="7"/>
  <c r="K49" i="7" s="1"/>
  <c r="H50" i="7"/>
  <c r="K50" i="7" s="1"/>
  <c r="H51" i="7"/>
  <c r="K51" i="7" s="1"/>
  <c r="H52" i="7"/>
  <c r="K52" i="7" s="1"/>
  <c r="H53" i="7"/>
  <c r="K53" i="7" s="1"/>
  <c r="H54" i="7"/>
  <c r="K54" i="7" s="1"/>
  <c r="H230" i="7"/>
  <c r="K230" i="7" s="1"/>
  <c r="H55" i="7"/>
  <c r="H56" i="7"/>
  <c r="K56" i="7" s="1"/>
  <c r="H57" i="7"/>
  <c r="K57" i="7" s="1"/>
  <c r="H231" i="7"/>
  <c r="K231" i="7" s="1"/>
  <c r="H58" i="7"/>
  <c r="H59" i="7"/>
  <c r="K59" i="7" s="1"/>
  <c r="H232" i="7"/>
  <c r="K232" i="7" s="1"/>
  <c r="H60" i="7"/>
  <c r="K60" i="7" s="1"/>
  <c r="H61" i="7"/>
  <c r="H62" i="7"/>
  <c r="K62" i="7" s="1"/>
  <c r="H63" i="7"/>
  <c r="K63" i="7" s="1"/>
  <c r="H64" i="7"/>
  <c r="H65" i="7"/>
  <c r="H66" i="7"/>
  <c r="K66" i="7" s="1"/>
  <c r="H67" i="7"/>
  <c r="H68" i="7"/>
  <c r="K68" i="7" s="1"/>
  <c r="H69" i="7"/>
  <c r="H70" i="7"/>
  <c r="K70" i="7" s="1"/>
  <c r="H71" i="7"/>
  <c r="K71" i="7" s="1"/>
  <c r="H233" i="7"/>
  <c r="K233" i="7" s="1"/>
  <c r="H72" i="7"/>
  <c r="H73" i="7"/>
  <c r="K73" i="7" s="1"/>
  <c r="H74" i="7"/>
  <c r="K74" i="7" s="1"/>
  <c r="H75" i="7"/>
  <c r="K75" i="7" s="1"/>
  <c r="H234" i="7"/>
  <c r="H76" i="7"/>
  <c r="K76" i="7" s="1"/>
  <c r="H77" i="7"/>
  <c r="K77" i="7" s="1"/>
  <c r="H78" i="7"/>
  <c r="K78" i="7" s="1"/>
  <c r="H79" i="7"/>
  <c r="H80" i="7"/>
  <c r="K80" i="7" s="1"/>
  <c r="H81" i="7"/>
  <c r="K81" i="7" s="1"/>
  <c r="H82" i="7"/>
  <c r="K82" i="7" s="1"/>
  <c r="H83" i="7"/>
  <c r="H84" i="7"/>
  <c r="K84" i="7" s="1"/>
  <c r="H85" i="7"/>
  <c r="K85" i="7" s="1"/>
  <c r="H86" i="7"/>
  <c r="K86" i="7" s="1"/>
  <c r="H87" i="7"/>
  <c r="H88" i="7"/>
  <c r="H89" i="7"/>
  <c r="H90" i="7"/>
  <c r="K90" i="7" s="1"/>
  <c r="H91" i="7"/>
  <c r="H92" i="7"/>
  <c r="K92" i="7" s="1"/>
  <c r="H93" i="7"/>
  <c r="K93" i="7" s="1"/>
  <c r="H94" i="7"/>
  <c r="K94" i="7" s="1"/>
  <c r="H235" i="7"/>
  <c r="K88" i="7"/>
  <c r="I235" i="7"/>
  <c r="L235" i="7" s="1"/>
  <c r="I94" i="7"/>
  <c r="I93" i="7"/>
  <c r="L93" i="7" s="1"/>
  <c r="I92" i="7"/>
  <c r="L92" i="7" s="1"/>
  <c r="I91" i="7"/>
  <c r="L91" i="7" s="1"/>
  <c r="I90" i="7"/>
  <c r="L90" i="7" s="1"/>
  <c r="I89" i="7"/>
  <c r="L89" i="7" s="1"/>
  <c r="K89" i="7"/>
  <c r="I88" i="7"/>
  <c r="L88" i="7" s="1"/>
  <c r="I87" i="7"/>
  <c r="L87" i="7" s="1"/>
  <c r="I86" i="7"/>
  <c r="L86" i="7" s="1"/>
  <c r="I85" i="7"/>
  <c r="L85" i="7" s="1"/>
  <c r="I84" i="7"/>
  <c r="L84" i="7" s="1"/>
  <c r="I83" i="7"/>
  <c r="L83" i="7" s="1"/>
  <c r="I82" i="7"/>
  <c r="L82" i="7" s="1"/>
  <c r="I81" i="7"/>
  <c r="L81" i="7" s="1"/>
  <c r="I80" i="7"/>
  <c r="L80" i="7" s="1"/>
  <c r="I79" i="7"/>
  <c r="L79" i="7" s="1"/>
  <c r="I78" i="7"/>
  <c r="L78" i="7" s="1"/>
  <c r="I77" i="7"/>
  <c r="L77" i="7" s="1"/>
  <c r="I76" i="7"/>
  <c r="L76" i="7" s="1"/>
  <c r="I234" i="7"/>
  <c r="L234" i="7" s="1"/>
  <c r="I75" i="7"/>
  <c r="L75" i="7" s="1"/>
  <c r="I74" i="7"/>
  <c r="L74" i="7" s="1"/>
  <c r="I73" i="7"/>
  <c r="L73" i="7" s="1"/>
  <c r="I72" i="7"/>
  <c r="L72" i="7" s="1"/>
  <c r="I233" i="7"/>
  <c r="L233" i="7" s="1"/>
  <c r="I71" i="7"/>
  <c r="L71" i="7" s="1"/>
  <c r="I70" i="7"/>
  <c r="L70" i="7" s="1"/>
  <c r="I69" i="7"/>
  <c r="L69" i="7" s="1"/>
  <c r="I68" i="7"/>
  <c r="I67" i="7"/>
  <c r="L67" i="7" s="1"/>
  <c r="K67" i="7"/>
  <c r="I66" i="7"/>
  <c r="L66" i="7" s="1"/>
  <c r="I65" i="7"/>
  <c r="L65" i="7" s="1"/>
  <c r="I64" i="7"/>
  <c r="K64" i="7"/>
  <c r="I63" i="7"/>
  <c r="L63" i="7" s="1"/>
  <c r="I62" i="7"/>
  <c r="L62" i="7" s="1"/>
  <c r="I61" i="7"/>
  <c r="L61" i="7" s="1"/>
  <c r="I60" i="7"/>
  <c r="I232" i="7"/>
  <c r="L232" i="7" s="1"/>
  <c r="I59" i="7"/>
  <c r="L59" i="7" s="1"/>
  <c r="I58" i="7"/>
  <c r="L58" i="7" s="1"/>
  <c r="I231" i="7"/>
  <c r="I57" i="7"/>
  <c r="L57" i="7" s="1"/>
  <c r="I56" i="7"/>
  <c r="L56" i="7" s="1"/>
  <c r="I55" i="7"/>
  <c r="L55" i="7" s="1"/>
  <c r="I230" i="7"/>
  <c r="I54" i="7"/>
  <c r="L54" i="7" s="1"/>
  <c r="I53" i="7"/>
  <c r="L53" i="7" s="1"/>
  <c r="I52" i="7"/>
  <c r="L52" i="7" s="1"/>
  <c r="I51" i="7"/>
  <c r="I50" i="7"/>
  <c r="L50" i="7" s="1"/>
  <c r="I49" i="7"/>
  <c r="L49" i="7" s="1"/>
  <c r="I48" i="7"/>
  <c r="L48" i="7" s="1"/>
  <c r="I47" i="7"/>
  <c r="I46" i="7"/>
  <c r="L46" i="7" s="1"/>
  <c r="I45" i="7"/>
  <c r="L45" i="7" s="1"/>
  <c r="I44" i="7"/>
  <c r="L44" i="7" s="1"/>
  <c r="I229" i="7"/>
  <c r="I43" i="7"/>
  <c r="L43" i="7" s="1"/>
  <c r="I228" i="7"/>
  <c r="L228" i="7" s="1"/>
  <c r="I42" i="7"/>
  <c r="L42" i="7" s="1"/>
  <c r="I41" i="7"/>
  <c r="I227" i="7"/>
  <c r="L227" i="7" s="1"/>
  <c r="K227" i="7"/>
  <c r="I226" i="7"/>
  <c r="L226" i="7" s="1"/>
  <c r="I225" i="7"/>
  <c r="L225" i="7" s="1"/>
  <c r="I224" i="7"/>
  <c r="I223" i="7"/>
  <c r="L223" i="7" s="1"/>
  <c r="I222" i="7"/>
  <c r="L222" i="7" s="1"/>
  <c r="I221" i="7"/>
  <c r="L221" i="7" s="1"/>
  <c r="I40" i="7"/>
  <c r="I220" i="7"/>
  <c r="L220" i="7" s="1"/>
  <c r="K220" i="7"/>
  <c r="I219" i="7"/>
  <c r="L219" i="7" s="1"/>
  <c r="I39" i="7"/>
  <c r="L39" i="7" s="1"/>
  <c r="I218" i="7"/>
  <c r="L218" i="7" s="1"/>
  <c r="I217" i="7"/>
  <c r="L217" i="7" s="1"/>
  <c r="I38" i="7"/>
  <c r="L38" i="7" s="1"/>
  <c r="I216" i="7"/>
  <c r="L216" i="7" s="1"/>
  <c r="I215" i="7"/>
  <c r="L215" i="7" s="1"/>
  <c r="I214" i="7"/>
  <c r="L214" i="7" s="1"/>
  <c r="K214" i="7"/>
  <c r="I213" i="7"/>
  <c r="L213" i="7" s="1"/>
  <c r="I212" i="7"/>
  <c r="L212" i="7" s="1"/>
  <c r="I211" i="7"/>
  <c r="L211" i="7" s="1"/>
  <c r="I37" i="7"/>
  <c r="L37" i="7" s="1"/>
  <c r="I210" i="7"/>
  <c r="L210" i="7" s="1"/>
  <c r="I36" i="7"/>
  <c r="L36" i="7" s="1"/>
  <c r="I209" i="7"/>
  <c r="I208" i="7"/>
  <c r="L208" i="7" s="1"/>
  <c r="K208" i="7"/>
  <c r="I35" i="7"/>
  <c r="L35" i="7" s="1"/>
  <c r="I34" i="7"/>
  <c r="L34" i="7" s="1"/>
  <c r="I207" i="7"/>
  <c r="L207" i="7" s="1"/>
  <c r="K207" i="7"/>
  <c r="I206" i="7"/>
  <c r="L206" i="7" s="1"/>
  <c r="I33" i="7"/>
  <c r="L33" i="7" s="1"/>
  <c r="I205" i="7"/>
  <c r="L205" i="7" s="1"/>
  <c r="I32" i="7"/>
  <c r="L32" i="7" s="1"/>
  <c r="I204" i="7"/>
  <c r="L204" i="7" s="1"/>
  <c r="K204" i="7"/>
  <c r="I203" i="7"/>
  <c r="L203" i="7" s="1"/>
  <c r="I202" i="7"/>
  <c r="L202" i="7" s="1"/>
  <c r="K202" i="7"/>
  <c r="I31" i="7"/>
  <c r="I30" i="7"/>
  <c r="L30" i="7" s="1"/>
  <c r="I29" i="7"/>
  <c r="L29" i="7" s="1"/>
  <c r="I201" i="7"/>
  <c r="L201" i="7" s="1"/>
  <c r="I28" i="7"/>
  <c r="L28" i="7" s="1"/>
  <c r="I27" i="7"/>
  <c r="L27" i="7" s="1"/>
  <c r="K27" i="7"/>
  <c r="I200" i="7"/>
  <c r="L200" i="7" s="1"/>
  <c r="I199" i="7"/>
  <c r="L199" i="7" s="1"/>
  <c r="I198" i="7"/>
  <c r="L198" i="7" s="1"/>
  <c r="I26" i="7"/>
  <c r="L26" i="7" s="1"/>
  <c r="I197" i="7"/>
  <c r="L197" i="7" s="1"/>
  <c r="I25" i="7"/>
  <c r="L25" i="7" s="1"/>
  <c r="I196" i="7"/>
  <c r="L196" i="7" s="1"/>
  <c r="I195" i="7"/>
  <c r="L195" i="7" s="1"/>
  <c r="K195" i="7"/>
  <c r="I194" i="7"/>
  <c r="L194" i="7" s="1"/>
  <c r="I193" i="7"/>
  <c r="L193" i="7" s="1"/>
  <c r="I192" i="7"/>
  <c r="L192" i="7" s="1"/>
  <c r="K192" i="7"/>
  <c r="I191" i="7"/>
  <c r="L191" i="7" s="1"/>
  <c r="I24" i="7"/>
  <c r="L24" i="7" s="1"/>
  <c r="I190" i="7"/>
  <c r="L190" i="7" s="1"/>
  <c r="I189" i="7"/>
  <c r="L189" i="7" s="1"/>
  <c r="I188" i="7"/>
  <c r="L188" i="7" s="1"/>
  <c r="K188" i="7"/>
  <c r="I23" i="7"/>
  <c r="L23" i="7" s="1"/>
  <c r="I187" i="7"/>
  <c r="L187" i="7" s="1"/>
  <c r="K187" i="7"/>
  <c r="I186" i="7"/>
  <c r="L186" i="7" s="1"/>
  <c r="I185" i="7"/>
  <c r="L185" i="7" s="1"/>
  <c r="I184" i="7"/>
  <c r="L184" i="7" s="1"/>
  <c r="I183" i="7"/>
  <c r="L183" i="7" s="1"/>
  <c r="I182" i="7"/>
  <c r="L182" i="7" s="1"/>
  <c r="I22" i="7"/>
  <c r="L22" i="7" s="1"/>
  <c r="K22" i="7"/>
  <c r="I181" i="7"/>
  <c r="L181" i="7" s="1"/>
  <c r="I180" i="7"/>
  <c r="L180" i="7" s="1"/>
  <c r="K180" i="7"/>
  <c r="I179" i="7"/>
  <c r="L179" i="7" s="1"/>
  <c r="K179" i="7"/>
  <c r="I21" i="7"/>
  <c r="L21" i="7" s="1"/>
  <c r="I178" i="7"/>
  <c r="L178" i="7" s="1"/>
  <c r="I177" i="7"/>
  <c r="L177" i="7" s="1"/>
  <c r="I176" i="7"/>
  <c r="L176" i="7" s="1"/>
  <c r="I20" i="7"/>
  <c r="L20" i="7" s="1"/>
  <c r="K20" i="7"/>
  <c r="I19" i="7"/>
  <c r="L19" i="7" s="1"/>
  <c r="I175" i="7"/>
  <c r="L175" i="7" s="1"/>
  <c r="K175" i="7"/>
  <c r="I18" i="7"/>
  <c r="L18" i="7" s="1"/>
  <c r="I174" i="7"/>
  <c r="L174" i="7" s="1"/>
  <c r="I173" i="7"/>
  <c r="L173" i="7" s="1"/>
  <c r="I172" i="7"/>
  <c r="L172" i="7" s="1"/>
  <c r="I171" i="7"/>
  <c r="L171" i="7" s="1"/>
  <c r="K171" i="7"/>
  <c r="I170" i="7"/>
  <c r="L170" i="7" s="1"/>
  <c r="K170" i="7"/>
  <c r="I169" i="7"/>
  <c r="L169" i="7" s="1"/>
  <c r="I168" i="7"/>
  <c r="L168" i="7" s="1"/>
  <c r="K168" i="7"/>
  <c r="I17" i="7"/>
  <c r="L17" i="7" s="1"/>
  <c r="I167" i="7"/>
  <c r="L167" i="7" s="1"/>
  <c r="I166" i="7"/>
  <c r="L166" i="7" s="1"/>
  <c r="I165" i="7"/>
  <c r="L165" i="7" s="1"/>
  <c r="I164" i="7"/>
  <c r="L164" i="7" s="1"/>
  <c r="I163" i="7"/>
  <c r="L163" i="7" s="1"/>
  <c r="K163" i="7"/>
  <c r="I162" i="7"/>
  <c r="L162" i="7" s="1"/>
  <c r="I161" i="7"/>
  <c r="L161" i="7" s="1"/>
  <c r="K161" i="7"/>
  <c r="I160" i="7"/>
  <c r="L160" i="7" s="1"/>
  <c r="I159" i="7"/>
  <c r="I158" i="7"/>
  <c r="L158" i="7" s="1"/>
  <c r="I16" i="7"/>
  <c r="L16" i="7" s="1"/>
  <c r="I157" i="7"/>
  <c r="L157" i="7" s="1"/>
  <c r="K157" i="7"/>
  <c r="I156" i="7"/>
  <c r="L156" i="7" s="1"/>
  <c r="K156" i="7"/>
  <c r="I155" i="7"/>
  <c r="L155" i="7" s="1"/>
  <c r="I154" i="7"/>
  <c r="L154" i="7" s="1"/>
  <c r="K154" i="7"/>
  <c r="I153" i="7"/>
  <c r="L153" i="7" s="1"/>
  <c r="I152" i="7"/>
  <c r="I15" i="7"/>
  <c r="L15" i="7" s="1"/>
  <c r="I151" i="7"/>
  <c r="L151" i="7" s="1"/>
  <c r="I150" i="7"/>
  <c r="L150" i="7" s="1"/>
  <c r="I149" i="7"/>
  <c r="L149" i="7" s="1"/>
  <c r="K149" i="7"/>
  <c r="I148" i="7"/>
  <c r="L148" i="7" s="1"/>
  <c r="I147" i="7"/>
  <c r="L147" i="7" s="1"/>
  <c r="K147" i="7"/>
  <c r="I14" i="7"/>
  <c r="L14" i="7" s="1"/>
  <c r="I146" i="7"/>
  <c r="L146" i="7" s="1"/>
  <c r="I145" i="7"/>
  <c r="L145" i="7" s="1"/>
  <c r="I144" i="7"/>
  <c r="L144" i="7" s="1"/>
  <c r="I143" i="7"/>
  <c r="L143" i="7" s="1"/>
  <c r="I142" i="7"/>
  <c r="L142" i="7" s="1"/>
  <c r="K142" i="7"/>
  <c r="I141" i="7"/>
  <c r="L141" i="7" s="1"/>
  <c r="I140" i="7"/>
  <c r="L140" i="7" s="1"/>
  <c r="K140" i="7"/>
  <c r="I13" i="7"/>
  <c r="L13" i="7" s="1"/>
  <c r="K13" i="7"/>
  <c r="I139" i="7"/>
  <c r="L139" i="7" s="1"/>
  <c r="I12" i="7"/>
  <c r="L12" i="7" s="1"/>
  <c r="I138" i="7"/>
  <c r="L138" i="7" s="1"/>
  <c r="I137" i="7"/>
  <c r="J137" i="7" s="1"/>
  <c r="M137" i="7" s="1"/>
  <c r="I11" i="7"/>
  <c r="L11" i="7" s="1"/>
  <c r="K11" i="7"/>
  <c r="I136" i="7"/>
  <c r="L136" i="7" s="1"/>
  <c r="K136" i="7"/>
  <c r="I135" i="7"/>
  <c r="L135" i="7" s="1"/>
  <c r="K135" i="7"/>
  <c r="I134" i="7"/>
  <c r="L134" i="7" s="1"/>
  <c r="I10" i="7"/>
  <c r="L10" i="7" s="1"/>
  <c r="I133" i="7"/>
  <c r="L133" i="7" s="1"/>
  <c r="I132" i="7"/>
  <c r="L132" i="7" s="1"/>
  <c r="I131" i="7"/>
  <c r="L131" i="7" s="1"/>
  <c r="K131" i="7"/>
  <c r="I130" i="7"/>
  <c r="L130" i="7" s="1"/>
  <c r="K130" i="7"/>
  <c r="I129" i="7"/>
  <c r="L129" i="7" s="1"/>
  <c r="I128" i="7"/>
  <c r="L128" i="7" s="1"/>
  <c r="K128" i="7"/>
  <c r="I127" i="7"/>
  <c r="L127" i="7" s="1"/>
  <c r="I9" i="7"/>
  <c r="L9" i="7" s="1"/>
  <c r="I126" i="7"/>
  <c r="L126" i="7" s="1"/>
  <c r="I125" i="7"/>
  <c r="L125" i="7" s="1"/>
  <c r="I124" i="7"/>
  <c r="L124" i="7" s="1"/>
  <c r="I123" i="7"/>
  <c r="L123" i="7" s="1"/>
  <c r="K123" i="7"/>
  <c r="I122" i="7"/>
  <c r="L122" i="7" s="1"/>
  <c r="I121" i="7"/>
  <c r="L121" i="7" s="1"/>
  <c r="K121" i="7"/>
  <c r="I120" i="7"/>
  <c r="L120" i="7" s="1"/>
  <c r="K120" i="7"/>
  <c r="I119" i="7"/>
  <c r="L119" i="7" s="1"/>
  <c r="I118" i="7"/>
  <c r="L118" i="7" s="1"/>
  <c r="I117" i="7"/>
  <c r="L117" i="7" s="1"/>
  <c r="I116" i="7"/>
  <c r="J116" i="7" s="1"/>
  <c r="M116" i="7" s="1"/>
  <c r="K116" i="7"/>
  <c r="I115" i="7"/>
  <c r="L115" i="7" s="1"/>
  <c r="K115" i="7"/>
  <c r="I114" i="7"/>
  <c r="L114" i="7" s="1"/>
  <c r="I113" i="7"/>
  <c r="L113" i="7" s="1"/>
  <c r="K113" i="7"/>
  <c r="I112" i="7"/>
  <c r="L112" i="7" s="1"/>
  <c r="I111" i="7"/>
  <c r="L111" i="7" s="1"/>
  <c r="I110" i="7"/>
  <c r="L110" i="7" s="1"/>
  <c r="I109" i="7"/>
  <c r="L109" i="7" s="1"/>
  <c r="I8" i="7"/>
  <c r="I7" i="7"/>
  <c r="L7" i="7" s="1"/>
  <c r="K7" i="7"/>
  <c r="I6" i="7"/>
  <c r="L6" i="7" s="1"/>
  <c r="I108" i="7"/>
  <c r="L108" i="7" s="1"/>
  <c r="K108" i="7"/>
  <c r="I107" i="7"/>
  <c r="L107" i="7" s="1"/>
  <c r="K107" i="7"/>
  <c r="I5" i="7"/>
  <c r="L5" i="7" s="1"/>
  <c r="I106" i="7"/>
  <c r="L106" i="7" s="1"/>
  <c r="I105" i="7"/>
  <c r="L105" i="7" s="1"/>
  <c r="I4" i="7"/>
  <c r="L4" i="7" s="1"/>
  <c r="I104" i="7"/>
  <c r="L104" i="7" s="1"/>
  <c r="K104" i="7"/>
  <c r="I103" i="7"/>
  <c r="L103" i="7" s="1"/>
  <c r="I102" i="7"/>
  <c r="L102" i="7" s="1"/>
  <c r="K102" i="7"/>
  <c r="I101" i="7"/>
  <c r="L101" i="7" s="1"/>
  <c r="I100" i="7"/>
  <c r="L100" i="7" s="1"/>
  <c r="I99" i="7"/>
  <c r="L99" i="7" s="1"/>
  <c r="I98" i="7"/>
  <c r="L98" i="7" s="1"/>
  <c r="I3" i="7"/>
  <c r="J3" i="7" s="1"/>
  <c r="M3" i="7" s="1"/>
  <c r="K3" i="7"/>
  <c r="I2" i="7"/>
  <c r="L2" i="7" s="1"/>
  <c r="K2" i="7"/>
  <c r="I97" i="7"/>
  <c r="L97" i="7" s="1"/>
  <c r="I96" i="7"/>
  <c r="L96" i="7" s="1"/>
  <c r="K96" i="7"/>
  <c r="I95" i="7"/>
  <c r="L95" i="7" s="1"/>
  <c r="K95" i="7"/>
  <c r="J8" i="7" l="1"/>
  <c r="M8" i="7" s="1"/>
  <c r="J111" i="7"/>
  <c r="M111" i="7" s="1"/>
  <c r="J177" i="7"/>
  <c r="M177" i="7" s="1"/>
  <c r="J89" i="7"/>
  <c r="M89" i="7" s="1"/>
  <c r="J97" i="7"/>
  <c r="M97" i="7" s="1"/>
  <c r="J2" i="7"/>
  <c r="M2" i="7" s="1"/>
  <c r="J155" i="7"/>
  <c r="M155" i="7" s="1"/>
  <c r="J190" i="7"/>
  <c r="M190" i="7" s="1"/>
  <c r="J5" i="7"/>
  <c r="M5" i="7" s="1"/>
  <c r="J44" i="7"/>
  <c r="M44" i="7" s="1"/>
  <c r="J25" i="7"/>
  <c r="M25" i="7" s="1"/>
  <c r="J91" i="7"/>
  <c r="M91" i="7" s="1"/>
  <c r="J148" i="7"/>
  <c r="M148" i="7" s="1"/>
  <c r="J114" i="7"/>
  <c r="M114" i="7" s="1"/>
  <c r="J139" i="7"/>
  <c r="M139" i="7" s="1"/>
  <c r="J146" i="7"/>
  <c r="M146" i="7" s="1"/>
  <c r="J172" i="7"/>
  <c r="M172" i="7" s="1"/>
  <c r="J165" i="7"/>
  <c r="M165" i="7" s="1"/>
  <c r="J119" i="7"/>
  <c r="M119" i="7" s="1"/>
  <c r="J10" i="7"/>
  <c r="M10" i="7" s="1"/>
  <c r="J183" i="7"/>
  <c r="M183" i="7" s="1"/>
  <c r="J205" i="7"/>
  <c r="M205" i="7" s="1"/>
  <c r="J36" i="7"/>
  <c r="M36" i="7" s="1"/>
  <c r="J123" i="7"/>
  <c r="M123" i="7" s="1"/>
  <c r="J201" i="7"/>
  <c r="M201" i="7" s="1"/>
  <c r="J71" i="7"/>
  <c r="M71" i="7" s="1"/>
  <c r="J11" i="7"/>
  <c r="M11" i="7" s="1"/>
  <c r="J152" i="7"/>
  <c r="M152" i="7" s="1"/>
  <c r="J159" i="7"/>
  <c r="M159" i="7" s="1"/>
  <c r="J212" i="7"/>
  <c r="M212" i="7" s="1"/>
  <c r="J74" i="7"/>
  <c r="M74" i="7" s="1"/>
  <c r="K155" i="7"/>
  <c r="J191" i="7"/>
  <c r="M191" i="7" s="1"/>
  <c r="J42" i="7"/>
  <c r="M42" i="7" s="1"/>
  <c r="J48" i="7"/>
  <c r="M48" i="7" s="1"/>
  <c r="J55" i="7"/>
  <c r="M55" i="7" s="1"/>
  <c r="J61" i="7"/>
  <c r="M61" i="7" s="1"/>
  <c r="J69" i="7"/>
  <c r="M69" i="7" s="1"/>
  <c r="J85" i="7"/>
  <c r="M85" i="7" s="1"/>
  <c r="J4" i="7"/>
  <c r="M4" i="7" s="1"/>
  <c r="J7" i="7"/>
  <c r="M7" i="7" s="1"/>
  <c r="J234" i="7"/>
  <c r="M234" i="7" s="1"/>
  <c r="J83" i="7"/>
  <c r="M83" i="7" s="1"/>
  <c r="J176" i="7"/>
  <c r="M176" i="7" s="1"/>
  <c r="K176" i="7"/>
  <c r="J64" i="7"/>
  <c r="M64" i="7" s="1"/>
  <c r="L64" i="7"/>
  <c r="J79" i="7"/>
  <c r="M79" i="7" s="1"/>
  <c r="K79" i="7"/>
  <c r="K111" i="7"/>
  <c r="L159" i="7"/>
  <c r="K172" i="7"/>
  <c r="J95" i="7"/>
  <c r="M95" i="7" s="1"/>
  <c r="J107" i="7"/>
  <c r="M107" i="7" s="1"/>
  <c r="J120" i="7"/>
  <c r="M120" i="7" s="1"/>
  <c r="J134" i="7"/>
  <c r="M134" i="7" s="1"/>
  <c r="J153" i="7"/>
  <c r="M153" i="7" s="1"/>
  <c r="K153" i="7"/>
  <c r="J162" i="7"/>
  <c r="M162" i="7" s="1"/>
  <c r="J21" i="7"/>
  <c r="M21" i="7" s="1"/>
  <c r="J187" i="7"/>
  <c r="M187" i="7" s="1"/>
  <c r="J195" i="7"/>
  <c r="M195" i="7" s="1"/>
  <c r="J40" i="7"/>
  <c r="M40" i="7" s="1"/>
  <c r="L40" i="7"/>
  <c r="J223" i="7"/>
  <c r="M223" i="7" s="1"/>
  <c r="J47" i="7"/>
  <c r="M47" i="7" s="1"/>
  <c r="L47" i="7"/>
  <c r="J50" i="7"/>
  <c r="M50" i="7" s="1"/>
  <c r="J65" i="7"/>
  <c r="M65" i="7" s="1"/>
  <c r="K65" i="7"/>
  <c r="J68" i="7"/>
  <c r="M68" i="7" s="1"/>
  <c r="L68" i="7"/>
  <c r="J82" i="7"/>
  <c r="M82" i="7" s="1"/>
  <c r="L137" i="7"/>
  <c r="K148" i="7"/>
  <c r="K177" i="7"/>
  <c r="K36" i="7"/>
  <c r="K48" i="7"/>
  <c r="K234" i="7"/>
  <c r="K10" i="7"/>
  <c r="K190" i="7"/>
  <c r="K205" i="7"/>
  <c r="K69" i="7"/>
  <c r="J100" i="7"/>
  <c r="M100" i="7" s="1"/>
  <c r="J118" i="7"/>
  <c r="M118" i="7" s="1"/>
  <c r="K118" i="7"/>
  <c r="J202" i="7"/>
  <c r="M202" i="7" s="1"/>
  <c r="J224" i="7"/>
  <c r="M224" i="7" s="1"/>
  <c r="L224" i="7"/>
  <c r="J51" i="7"/>
  <c r="M51" i="7" s="1"/>
  <c r="L51" i="7"/>
  <c r="J104" i="7"/>
  <c r="M104" i="7" s="1"/>
  <c r="J115" i="7"/>
  <c r="M115" i="7" s="1"/>
  <c r="J130" i="7"/>
  <c r="M130" i="7" s="1"/>
  <c r="J142" i="7"/>
  <c r="M142" i="7" s="1"/>
  <c r="J151" i="7"/>
  <c r="M151" i="7" s="1"/>
  <c r="J167" i="7"/>
  <c r="M167" i="7" s="1"/>
  <c r="J193" i="7"/>
  <c r="M193" i="7" s="1"/>
  <c r="J28" i="7"/>
  <c r="M28" i="7" s="1"/>
  <c r="K28" i="7"/>
  <c r="J221" i="7"/>
  <c r="M221" i="7" s="1"/>
  <c r="J57" i="7"/>
  <c r="M57" i="7" s="1"/>
  <c r="J72" i="7"/>
  <c r="M72" i="7" s="1"/>
  <c r="K72" i="7"/>
  <c r="J77" i="7"/>
  <c r="M77" i="7" s="1"/>
  <c r="J87" i="7"/>
  <c r="M87" i="7" s="1"/>
  <c r="K87" i="7"/>
  <c r="J93" i="7"/>
  <c r="M93" i="7" s="1"/>
  <c r="K114" i="7"/>
  <c r="K139" i="7"/>
  <c r="K191" i="7"/>
  <c r="K25" i="7"/>
  <c r="J216" i="7"/>
  <c r="M216" i="7" s="1"/>
  <c r="J160" i="7"/>
  <c r="M160" i="7" s="1"/>
  <c r="K160" i="7"/>
  <c r="J169" i="7"/>
  <c r="M169" i="7" s="1"/>
  <c r="J175" i="7"/>
  <c r="M175" i="7" s="1"/>
  <c r="J209" i="7"/>
  <c r="M209" i="7" s="1"/>
  <c r="L209" i="7"/>
  <c r="J37" i="7"/>
  <c r="M37" i="7" s="1"/>
  <c r="J39" i="7"/>
  <c r="M39" i="7" s="1"/>
  <c r="J227" i="7"/>
  <c r="M227" i="7" s="1"/>
  <c r="J54" i="7"/>
  <c r="M54" i="7" s="1"/>
  <c r="J101" i="7"/>
  <c r="M101" i="7" s="1"/>
  <c r="J112" i="7"/>
  <c r="M112" i="7" s="1"/>
  <c r="J127" i="7"/>
  <c r="M127" i="7" s="1"/>
  <c r="J13" i="7"/>
  <c r="M13" i="7" s="1"/>
  <c r="J17" i="7"/>
  <c r="M17" i="7" s="1"/>
  <c r="K17" i="7"/>
  <c r="J186" i="7"/>
  <c r="M186" i="7" s="1"/>
  <c r="K186" i="7"/>
  <c r="J30" i="7"/>
  <c r="M30" i="7" s="1"/>
  <c r="J34" i="7"/>
  <c r="M34" i="7" s="1"/>
  <c r="J214" i="7"/>
  <c r="M214" i="7" s="1"/>
  <c r="J41" i="7"/>
  <c r="M41" i="7" s="1"/>
  <c r="L41" i="7"/>
  <c r="J43" i="7"/>
  <c r="M43" i="7" s="1"/>
  <c r="J230" i="7"/>
  <c r="M230" i="7" s="1"/>
  <c r="L230" i="7"/>
  <c r="J232" i="7"/>
  <c r="M232" i="7" s="1"/>
  <c r="J75" i="7"/>
  <c r="M75" i="7" s="1"/>
  <c r="J90" i="7"/>
  <c r="M90" i="7" s="1"/>
  <c r="L8" i="7"/>
  <c r="K146" i="7"/>
  <c r="K61" i="7"/>
  <c r="K91" i="7"/>
  <c r="J124" i="7"/>
  <c r="M124" i="7" s="1"/>
  <c r="J157" i="7"/>
  <c r="M157" i="7" s="1"/>
  <c r="J198" i="7"/>
  <c r="M198" i="7" s="1"/>
  <c r="K198" i="7"/>
  <c r="J233" i="7"/>
  <c r="M233" i="7" s="1"/>
  <c r="J86" i="7"/>
  <c r="M86" i="7" s="1"/>
  <c r="J110" i="7"/>
  <c r="M110" i="7" s="1"/>
  <c r="K110" i="7"/>
  <c r="J16" i="7"/>
  <c r="M16" i="7" s="1"/>
  <c r="J174" i="7"/>
  <c r="M174" i="7" s="1"/>
  <c r="J180" i="7"/>
  <c r="M180" i="7" s="1"/>
  <c r="J189" i="7"/>
  <c r="M189" i="7" s="1"/>
  <c r="K189" i="7"/>
  <c r="J225" i="7"/>
  <c r="M225" i="7" s="1"/>
  <c r="J52" i="7"/>
  <c r="M52" i="7" s="1"/>
  <c r="J231" i="7"/>
  <c r="M231" i="7" s="1"/>
  <c r="L231" i="7"/>
  <c r="J63" i="7"/>
  <c r="M63" i="7" s="1"/>
  <c r="J81" i="7"/>
  <c r="M81" i="7" s="1"/>
  <c r="J94" i="7"/>
  <c r="M94" i="7" s="1"/>
  <c r="L94" i="7"/>
  <c r="L3" i="7"/>
  <c r="L116" i="7"/>
  <c r="J9" i="7"/>
  <c r="M9" i="7" s="1"/>
  <c r="J22" i="7"/>
  <c r="M22" i="7" s="1"/>
  <c r="J131" i="7"/>
  <c r="M131" i="7" s="1"/>
  <c r="J143" i="7"/>
  <c r="M143" i="7" s="1"/>
  <c r="J14" i="7"/>
  <c r="M14" i="7" s="1"/>
  <c r="K14" i="7"/>
  <c r="J171" i="7"/>
  <c r="M171" i="7" s="1"/>
  <c r="J18" i="7"/>
  <c r="M18" i="7" s="1"/>
  <c r="K18" i="7"/>
  <c r="J199" i="7"/>
  <c r="M199" i="7" s="1"/>
  <c r="J31" i="7"/>
  <c r="M31" i="7" s="1"/>
  <c r="L31" i="7"/>
  <c r="J204" i="7"/>
  <c r="M204" i="7" s="1"/>
  <c r="J229" i="7"/>
  <c r="M229" i="7" s="1"/>
  <c r="L229" i="7"/>
  <c r="J46" i="7"/>
  <c r="M46" i="7" s="1"/>
  <c r="J58" i="7"/>
  <c r="M58" i="7" s="1"/>
  <c r="K58" i="7"/>
  <c r="J60" i="7"/>
  <c r="M60" i="7" s="1"/>
  <c r="L60" i="7"/>
  <c r="J67" i="7"/>
  <c r="M67" i="7" s="1"/>
  <c r="J78" i="7"/>
  <c r="M78" i="7" s="1"/>
  <c r="J235" i="7"/>
  <c r="M235" i="7" s="1"/>
  <c r="K235" i="7"/>
  <c r="K97" i="7"/>
  <c r="L152" i="7"/>
  <c r="K55" i="7"/>
  <c r="K83" i="7"/>
  <c r="J150" i="7"/>
  <c r="M150" i="7" s="1"/>
  <c r="J164" i="7"/>
  <c r="M164" i="7" s="1"/>
  <c r="J192" i="7"/>
  <c r="M192" i="7" s="1"/>
  <c r="J106" i="7"/>
  <c r="M106" i="7" s="1"/>
  <c r="J126" i="7"/>
  <c r="M126" i="7" s="1"/>
  <c r="J133" i="7"/>
  <c r="M133" i="7" s="1"/>
  <c r="J136" i="7"/>
  <c r="M136" i="7" s="1"/>
  <c r="J12" i="7"/>
  <c r="M12" i="7" s="1"/>
  <c r="J141" i="7"/>
  <c r="M141" i="7" s="1"/>
  <c r="J145" i="7"/>
  <c r="M145" i="7" s="1"/>
  <c r="J147" i="7"/>
  <c r="M147" i="7" s="1"/>
  <c r="J154" i="7"/>
  <c r="M154" i="7" s="1"/>
  <c r="J161" i="7"/>
  <c r="M161" i="7" s="1"/>
  <c r="J168" i="7"/>
  <c r="M168" i="7" s="1"/>
  <c r="J181" i="7"/>
  <c r="M181" i="7" s="1"/>
  <c r="J185" i="7"/>
  <c r="M185" i="7" s="1"/>
  <c r="J194" i="7"/>
  <c r="M194" i="7" s="1"/>
  <c r="J26" i="7"/>
  <c r="M26" i="7" s="1"/>
  <c r="J203" i="7"/>
  <c r="M203" i="7" s="1"/>
  <c r="J206" i="7"/>
  <c r="M206" i="7" s="1"/>
  <c r="J213" i="7"/>
  <c r="M213" i="7" s="1"/>
  <c r="J217" i="7"/>
  <c r="M217" i="7" s="1"/>
  <c r="J226" i="7"/>
  <c r="M226" i="7" s="1"/>
  <c r="J66" i="7"/>
  <c r="M66" i="7" s="1"/>
  <c r="J29" i="7"/>
  <c r="M29" i="7" s="1"/>
  <c r="J210" i="7"/>
  <c r="M210" i="7" s="1"/>
  <c r="J179" i="7"/>
  <c r="M179" i="7" s="1"/>
  <c r="J211" i="7"/>
  <c r="M211" i="7" s="1"/>
  <c r="J80" i="7"/>
  <c r="M80" i="7" s="1"/>
  <c r="J99" i="7"/>
  <c r="M99" i="7" s="1"/>
  <c r="J103" i="7"/>
  <c r="M103" i="7" s="1"/>
  <c r="J6" i="7"/>
  <c r="M6" i="7" s="1"/>
  <c r="J122" i="7"/>
  <c r="M122" i="7" s="1"/>
  <c r="J129" i="7"/>
  <c r="M129" i="7" s="1"/>
  <c r="J182" i="7"/>
  <c r="M182" i="7" s="1"/>
  <c r="J196" i="7"/>
  <c r="M196" i="7" s="1"/>
  <c r="J32" i="7"/>
  <c r="M32" i="7" s="1"/>
  <c r="J215" i="7"/>
  <c r="M215" i="7" s="1"/>
  <c r="J228" i="7"/>
  <c r="M228" i="7" s="1"/>
  <c r="J45" i="7"/>
  <c r="M45" i="7" s="1"/>
  <c r="J49" i="7"/>
  <c r="M49" i="7" s="1"/>
  <c r="J53" i="7"/>
  <c r="M53" i="7" s="1"/>
  <c r="J76" i="7"/>
  <c r="M76" i="7" s="1"/>
  <c r="J92" i="7"/>
  <c r="M92" i="7" s="1"/>
  <c r="J24" i="7"/>
  <c r="M24" i="7" s="1"/>
  <c r="J222" i="7"/>
  <c r="M222" i="7" s="1"/>
  <c r="J96" i="7"/>
  <c r="M96" i="7" s="1"/>
  <c r="J105" i="7"/>
  <c r="M105" i="7" s="1"/>
  <c r="J108" i="7"/>
  <c r="M108" i="7" s="1"/>
  <c r="J113" i="7"/>
  <c r="M113" i="7" s="1"/>
  <c r="J117" i="7"/>
  <c r="M117" i="7" s="1"/>
  <c r="J121" i="7"/>
  <c r="M121" i="7" s="1"/>
  <c r="J125" i="7"/>
  <c r="M125" i="7" s="1"/>
  <c r="J128" i="7"/>
  <c r="M128" i="7" s="1"/>
  <c r="J132" i="7"/>
  <c r="M132" i="7" s="1"/>
  <c r="J135" i="7"/>
  <c r="M135" i="7" s="1"/>
  <c r="J138" i="7"/>
  <c r="M138" i="7" s="1"/>
  <c r="J140" i="7"/>
  <c r="M140" i="7" s="1"/>
  <c r="J144" i="7"/>
  <c r="M144" i="7" s="1"/>
  <c r="J15" i="7"/>
  <c r="M15" i="7" s="1"/>
  <c r="J158" i="7"/>
  <c r="M158" i="7" s="1"/>
  <c r="J166" i="7"/>
  <c r="M166" i="7" s="1"/>
  <c r="J173" i="7"/>
  <c r="M173" i="7" s="1"/>
  <c r="J20" i="7"/>
  <c r="M20" i="7" s="1"/>
  <c r="J184" i="7"/>
  <c r="M184" i="7" s="1"/>
  <c r="J188" i="7"/>
  <c r="M188" i="7" s="1"/>
  <c r="J197" i="7"/>
  <c r="M197" i="7" s="1"/>
  <c r="J27" i="7"/>
  <c r="M27" i="7" s="1"/>
  <c r="J33" i="7"/>
  <c r="M33" i="7" s="1"/>
  <c r="J208" i="7"/>
  <c r="M208" i="7" s="1"/>
  <c r="J38" i="7"/>
  <c r="M38" i="7" s="1"/>
  <c r="J220" i="7"/>
  <c r="M220" i="7" s="1"/>
  <c r="J98" i="7"/>
  <c r="M98" i="7" s="1"/>
  <c r="J102" i="7"/>
  <c r="M102" i="7" s="1"/>
  <c r="J109" i="7"/>
  <c r="M109" i="7" s="1"/>
  <c r="J149" i="7"/>
  <c r="M149" i="7" s="1"/>
  <c r="J156" i="7"/>
  <c r="M156" i="7" s="1"/>
  <c r="J163" i="7"/>
  <c r="M163" i="7" s="1"/>
  <c r="J170" i="7"/>
  <c r="M170" i="7" s="1"/>
  <c r="J207" i="7"/>
  <c r="M207" i="7" s="1"/>
  <c r="J218" i="7"/>
  <c r="M218" i="7" s="1"/>
  <c r="J62" i="7"/>
  <c r="M62" i="7" s="1"/>
  <c r="J73" i="7"/>
  <c r="M73" i="7" s="1"/>
  <c r="J88" i="7"/>
  <c r="M88" i="7" s="1"/>
  <c r="J19" i="7"/>
  <c r="M19" i="7" s="1"/>
  <c r="J23" i="7"/>
  <c r="M23" i="7" s="1"/>
  <c r="J200" i="7"/>
  <c r="M200" i="7" s="1"/>
  <c r="J35" i="7"/>
  <c r="M35" i="7" s="1"/>
  <c r="J219" i="7"/>
  <c r="M219" i="7" s="1"/>
  <c r="J178" i="7"/>
  <c r="M178" i="7" s="1"/>
  <c r="J56" i="7"/>
  <c r="M56" i="7" s="1"/>
  <c r="J59" i="7"/>
  <c r="M59" i="7" s="1"/>
  <c r="J70" i="7"/>
  <c r="M70" i="7" s="1"/>
  <c r="J84" i="7"/>
  <c r="M84" i="7" s="1"/>
</calcChain>
</file>

<file path=xl/sharedStrings.xml><?xml version="1.0" encoding="utf-8"?>
<sst xmlns="http://schemas.openxmlformats.org/spreadsheetml/2006/main" count="5494" uniqueCount="2925">
  <si>
    <t>SC2_PCR</t>
  </si>
  <si>
    <t>ATP6V1B2</t>
  </si>
  <si>
    <t>IFI27</t>
  </si>
  <si>
    <t>ID</t>
  </si>
  <si>
    <t>BTN3A1</t>
  </si>
  <si>
    <t>SERTAD4</t>
  </si>
  <si>
    <t>EPSTI1</t>
  </si>
  <si>
    <t>CF1</t>
  </si>
  <si>
    <t>CF2</t>
  </si>
  <si>
    <t>CFmax</t>
  </si>
  <si>
    <t>P1</t>
  </si>
  <si>
    <t xml:space="preserve">P2 </t>
  </si>
  <si>
    <t>Pmax</t>
  </si>
  <si>
    <t>e-202</t>
  </si>
  <si>
    <t>e-080</t>
  </si>
  <si>
    <t>e-287</t>
  </si>
  <si>
    <t>e-753</t>
  </si>
  <si>
    <t>e-751</t>
  </si>
  <si>
    <t>e-520</t>
  </si>
  <si>
    <t>e-505</t>
  </si>
  <si>
    <t>i-083</t>
  </si>
  <si>
    <t>e-764</t>
  </si>
  <si>
    <t>e-451</t>
  </si>
  <si>
    <t>e-285</t>
  </si>
  <si>
    <t>e-254</t>
  </si>
  <si>
    <t>e-726</t>
  </si>
  <si>
    <t>e-060</t>
  </si>
  <si>
    <t>e-560</t>
  </si>
  <si>
    <t>e-755</t>
  </si>
  <si>
    <t>e-165</t>
  </si>
  <si>
    <t>e-399</t>
  </si>
  <si>
    <t>i-157</t>
  </si>
  <si>
    <t>i-167</t>
  </si>
  <si>
    <t>e-749</t>
  </si>
  <si>
    <t>e-294</t>
  </si>
  <si>
    <t>e-253</t>
  </si>
  <si>
    <t>e-412</t>
  </si>
  <si>
    <t>e-047</t>
  </si>
  <si>
    <t>e-436</t>
  </si>
  <si>
    <t>e-437</t>
  </si>
  <si>
    <t>e-414</t>
  </si>
  <si>
    <t>e-460</t>
  </si>
  <si>
    <t>e-309</t>
  </si>
  <si>
    <t>e-142</t>
  </si>
  <si>
    <t>e-489</t>
  </si>
  <si>
    <t>e-440</t>
  </si>
  <si>
    <t>e-302</t>
  </si>
  <si>
    <t>e-239</t>
  </si>
  <si>
    <t>e-475</t>
  </si>
  <si>
    <t>e-280</t>
  </si>
  <si>
    <t>i-173</t>
  </si>
  <si>
    <t>e-074</t>
  </si>
  <si>
    <t>i-076</t>
  </si>
  <si>
    <t>e-224</t>
  </si>
  <si>
    <t>e-143</t>
  </si>
  <si>
    <t>e-567</t>
  </si>
  <si>
    <t>e-138</t>
  </si>
  <si>
    <t>e-216</t>
  </si>
  <si>
    <t>e-049</t>
  </si>
  <si>
    <t>e-590</t>
  </si>
  <si>
    <t>i-121</t>
  </si>
  <si>
    <t>e-340</t>
  </si>
  <si>
    <t>e-171</t>
  </si>
  <si>
    <t>e-145</t>
  </si>
  <si>
    <t>e-154</t>
  </si>
  <si>
    <t>e-169</t>
  </si>
  <si>
    <t>e-051</t>
  </si>
  <si>
    <t>e-754</t>
  </si>
  <si>
    <t>e-295</t>
  </si>
  <si>
    <t>e-735</t>
  </si>
  <si>
    <t>i-176</t>
  </si>
  <si>
    <t>e-079</t>
  </si>
  <si>
    <t>e-485</t>
  </si>
  <si>
    <t>e-291</t>
  </si>
  <si>
    <t>e-765</t>
  </si>
  <si>
    <t>e-042</t>
  </si>
  <si>
    <t>e-119</t>
  </si>
  <si>
    <t>e-727</t>
  </si>
  <si>
    <t>e-418</t>
  </si>
  <si>
    <t>e-423</t>
  </si>
  <si>
    <t>e-140</t>
  </si>
  <si>
    <t>e-581</t>
  </si>
  <si>
    <t>e-198</t>
  </si>
  <si>
    <t>e-757</t>
  </si>
  <si>
    <t>e-515</t>
  </si>
  <si>
    <t>e-268</t>
  </si>
  <si>
    <t>e-117</t>
  </si>
  <si>
    <t>e-410</t>
  </si>
  <si>
    <t>e-273</t>
  </si>
  <si>
    <t>e-200</t>
  </si>
  <si>
    <t>e-742</t>
  </si>
  <si>
    <t>e-222</t>
  </si>
  <si>
    <t>e-577</t>
  </si>
  <si>
    <t>e-184</t>
  </si>
  <si>
    <t>e-148</t>
  </si>
  <si>
    <t>e-324</t>
  </si>
  <si>
    <t>e-246</t>
  </si>
  <si>
    <t>e-232</t>
  </si>
  <si>
    <t>e-442</t>
  </si>
  <si>
    <t>e-290</t>
  </si>
  <si>
    <t>e-508</t>
  </si>
  <si>
    <t>e-737</t>
  </si>
  <si>
    <t>e-107</t>
  </si>
  <si>
    <t>e-763</t>
  </si>
  <si>
    <t>e-237</t>
  </si>
  <si>
    <t>e-549</t>
  </si>
  <si>
    <t>e-491</t>
  </si>
  <si>
    <t>e-131</t>
  </si>
  <si>
    <t>e-296</t>
  </si>
  <si>
    <t>e-729</t>
  </si>
  <si>
    <t>e-318</t>
  </si>
  <si>
    <t>e-744</t>
  </si>
  <si>
    <t>i-165</t>
  </si>
  <si>
    <t>e-052</t>
  </si>
  <si>
    <t>e-086</t>
  </si>
  <si>
    <t>e-116</t>
  </si>
  <si>
    <t>e-741</t>
  </si>
  <si>
    <t>e-084</t>
  </si>
  <si>
    <t>e-454</t>
  </si>
  <si>
    <t>i-179</t>
  </si>
  <si>
    <t>i-154</t>
  </si>
  <si>
    <t>e-105</t>
  </si>
  <si>
    <t>e-272</t>
  </si>
  <si>
    <t>e-494</t>
  </si>
  <si>
    <t>e-137</t>
  </si>
  <si>
    <t>e-134</t>
  </si>
  <si>
    <t>e-066</t>
  </si>
  <si>
    <t>i-139</t>
  </si>
  <si>
    <t>e-516</t>
  </si>
  <si>
    <t>e-403</t>
  </si>
  <si>
    <t>e-250</t>
  </si>
  <si>
    <t>e-736</t>
  </si>
  <si>
    <t>e-449</t>
  </si>
  <si>
    <t>e-076</t>
  </si>
  <si>
    <t>i-119</t>
  </si>
  <si>
    <t>e-037</t>
  </si>
  <si>
    <t>e-762</t>
  </si>
  <si>
    <t>e-427</t>
  </si>
  <si>
    <t>e-750</t>
  </si>
  <si>
    <t>e-416</t>
  </si>
  <si>
    <t>i-084</t>
  </si>
  <si>
    <t>e-187</t>
  </si>
  <si>
    <t>e-231</t>
  </si>
  <si>
    <t>e-206</t>
  </si>
  <si>
    <t>i-086</t>
  </si>
  <si>
    <t>i-171</t>
  </si>
  <si>
    <t>e-088</t>
  </si>
  <si>
    <t>e-723</t>
  </si>
  <si>
    <t>i-151</t>
  </si>
  <si>
    <t>i-149</t>
  </si>
  <si>
    <t>e-102</t>
  </si>
  <si>
    <t>e-133</t>
  </si>
  <si>
    <t>e-093</t>
  </si>
  <si>
    <t>e-743</t>
  </si>
  <si>
    <t>e-540</t>
  </si>
  <si>
    <t>e-752</t>
  </si>
  <si>
    <t>e-161</t>
  </si>
  <si>
    <t>e-168</t>
  </si>
  <si>
    <t>i-131</t>
  </si>
  <si>
    <t>e-756</t>
  </si>
  <si>
    <t>e-259</t>
  </si>
  <si>
    <t>e-260</t>
  </si>
  <si>
    <t>e-748</t>
  </si>
  <si>
    <t>i-180</t>
  </si>
  <si>
    <t>i-072</t>
  </si>
  <si>
    <t>e-586</t>
  </si>
  <si>
    <t>e-223</t>
  </si>
  <si>
    <t>e-173</t>
  </si>
  <si>
    <t>e-073</t>
  </si>
  <si>
    <t>e-512</t>
  </si>
  <si>
    <t>e-761</t>
  </si>
  <si>
    <t>e-747</t>
  </si>
  <si>
    <t>e-401</t>
  </si>
  <si>
    <t>e-534</t>
  </si>
  <si>
    <t>e-724</t>
  </si>
  <si>
    <t>e-431</t>
  </si>
  <si>
    <t>e-456</t>
  </si>
  <si>
    <t>e-759</t>
  </si>
  <si>
    <t>e-488</t>
  </si>
  <si>
    <t>e-504</t>
  </si>
  <si>
    <t>e-058</t>
  </si>
  <si>
    <t>e-039</t>
  </si>
  <si>
    <t>e-130</t>
  </si>
  <si>
    <t>e-203</t>
  </si>
  <si>
    <t>e-261</t>
  </si>
  <si>
    <t>e-733</t>
  </si>
  <si>
    <t>i-068</t>
  </si>
  <si>
    <t>i-177</t>
  </si>
  <si>
    <t>i-147</t>
  </si>
  <si>
    <t>i-120</t>
  </si>
  <si>
    <t>i-103</t>
  </si>
  <si>
    <t>i-100</t>
  </si>
  <si>
    <t>i-095</t>
  </si>
  <si>
    <t>i-099</t>
  </si>
  <si>
    <t>i-094</t>
  </si>
  <si>
    <t>i-104</t>
  </si>
  <si>
    <t>i-106</t>
  </si>
  <si>
    <t>i-096</t>
  </si>
  <si>
    <t>i-098</t>
  </si>
  <si>
    <t>i-101</t>
  </si>
  <si>
    <t>i-064</t>
  </si>
  <si>
    <t>i-115</t>
  </si>
  <si>
    <t>i-062</t>
  </si>
  <si>
    <t>i-077</t>
  </si>
  <si>
    <t>i-074</t>
  </si>
  <si>
    <t>i-118</t>
  </si>
  <si>
    <t>i-081</t>
  </si>
  <si>
    <t>i-078</t>
  </si>
  <si>
    <t>i-075</t>
  </si>
  <si>
    <t>i-080</t>
  </si>
  <si>
    <t>i-082</t>
  </si>
  <si>
    <t>e-746</t>
  </si>
  <si>
    <t>i-169</t>
  </si>
  <si>
    <t>i-090</t>
  </si>
  <si>
    <t>i-089</t>
  </si>
  <si>
    <t>i-088</t>
  </si>
  <si>
    <t>i-123</t>
  </si>
  <si>
    <t>i-122</t>
  </si>
  <si>
    <t>i-069</t>
  </si>
  <si>
    <t>i-071</t>
  </si>
  <si>
    <t>i-070</t>
  </si>
  <si>
    <t>i-117</t>
  </si>
  <si>
    <t>i-135</t>
  </si>
  <si>
    <t>i-133</t>
  </si>
  <si>
    <t>i-132</t>
  </si>
  <si>
    <t>i-134</t>
  </si>
  <si>
    <t>i-175</t>
  </si>
  <si>
    <t>i-163</t>
  </si>
  <si>
    <t>i-145</t>
  </si>
  <si>
    <t>i-141</t>
  </si>
  <si>
    <t>i-172</t>
  </si>
  <si>
    <t>i-114</t>
  </si>
  <si>
    <t>i-112</t>
  </si>
  <si>
    <t>i-110</t>
  </si>
  <si>
    <t>i-109</t>
  </si>
  <si>
    <t>i-108</t>
  </si>
  <si>
    <t>i-138</t>
  </si>
  <si>
    <t>i-136</t>
  </si>
  <si>
    <t>i-137</t>
  </si>
  <si>
    <t>i-156</t>
  </si>
  <si>
    <t>i-158</t>
  </si>
  <si>
    <t>e-719</t>
  </si>
  <si>
    <t>e-721</t>
  </si>
  <si>
    <t>e-731</t>
  </si>
  <si>
    <t>e-728</t>
  </si>
  <si>
    <t>i-067</t>
  </si>
  <si>
    <t>i-116</t>
  </si>
  <si>
    <t>POS_001</t>
  </si>
  <si>
    <t>POS_002</t>
  </si>
  <si>
    <t>POS_003</t>
  </si>
  <si>
    <t>POS_004</t>
  </si>
  <si>
    <t>POS_005</t>
  </si>
  <si>
    <t>POS_006</t>
  </si>
  <si>
    <t>POS_007</t>
  </si>
  <si>
    <t>POS_008</t>
  </si>
  <si>
    <t>POS_009</t>
  </si>
  <si>
    <t>POS_010</t>
  </si>
  <si>
    <t>POS_011</t>
  </si>
  <si>
    <t>POS_012</t>
  </si>
  <si>
    <t>POS_013</t>
  </si>
  <si>
    <t>POS_014</t>
  </si>
  <si>
    <t>POS_015</t>
  </si>
  <si>
    <t>POS_016</t>
  </si>
  <si>
    <t>POS_017</t>
  </si>
  <si>
    <t>POS_018</t>
  </si>
  <si>
    <t>POS_019</t>
  </si>
  <si>
    <t>POS_020</t>
  </si>
  <si>
    <t>POS_021</t>
  </si>
  <si>
    <t>POS_022</t>
  </si>
  <si>
    <t>POS_023</t>
  </si>
  <si>
    <t>POS_024</t>
  </si>
  <si>
    <t>POS_025</t>
  </si>
  <si>
    <t>POS_026</t>
  </si>
  <si>
    <t>POS_027</t>
  </si>
  <si>
    <t>POS_028</t>
  </si>
  <si>
    <t>POS_029</t>
  </si>
  <si>
    <t>POS_030</t>
  </si>
  <si>
    <t>POS_031</t>
  </si>
  <si>
    <t>POS_032</t>
  </si>
  <si>
    <t>POS_033</t>
  </si>
  <si>
    <t>POS_034</t>
  </si>
  <si>
    <t>POS_035</t>
  </si>
  <si>
    <t>POS_036</t>
  </si>
  <si>
    <t>POS_037</t>
  </si>
  <si>
    <t>POS_039</t>
  </si>
  <si>
    <t>POS_040</t>
  </si>
  <si>
    <t>POS_041</t>
  </si>
  <si>
    <t>POS_042</t>
  </si>
  <si>
    <t>POS_043</t>
  </si>
  <si>
    <t>POS_044</t>
  </si>
  <si>
    <t>POS_045</t>
  </si>
  <si>
    <t>POS_046</t>
  </si>
  <si>
    <t>POS_047</t>
  </si>
  <si>
    <t>POS_048</t>
  </si>
  <si>
    <t>POS_049</t>
  </si>
  <si>
    <t>POS_050</t>
  </si>
  <si>
    <t>POS_051</t>
  </si>
  <si>
    <t>POS_052</t>
  </si>
  <si>
    <t>POS_053</t>
  </si>
  <si>
    <t>POS_055</t>
  </si>
  <si>
    <t>POS_056</t>
  </si>
  <si>
    <t>POS_057</t>
  </si>
  <si>
    <t>POS_058</t>
  </si>
  <si>
    <t>POS_059</t>
  </si>
  <si>
    <t>POS_060</t>
  </si>
  <si>
    <t>POS_061</t>
  </si>
  <si>
    <t>POS_062</t>
  </si>
  <si>
    <t>POS_063</t>
  </si>
  <si>
    <t>POS_064</t>
  </si>
  <si>
    <t>POS_065</t>
  </si>
  <si>
    <t>POS_066</t>
  </si>
  <si>
    <t>POS_067</t>
  </si>
  <si>
    <t>POS_068</t>
  </si>
  <si>
    <t>POS_069</t>
  </si>
  <si>
    <t>POS_070</t>
  </si>
  <si>
    <t>POS_071</t>
  </si>
  <si>
    <t>POS_072</t>
  </si>
  <si>
    <t>POS_073</t>
  </si>
  <si>
    <t>POS_074</t>
  </si>
  <si>
    <t>POS_075</t>
  </si>
  <si>
    <t>POS_076</t>
  </si>
  <si>
    <t>POS_077</t>
  </si>
  <si>
    <t>POS_078</t>
  </si>
  <si>
    <t>POS_079</t>
  </si>
  <si>
    <t>POS_080</t>
  </si>
  <si>
    <t>POS_081</t>
  </si>
  <si>
    <t>POS_082</t>
  </si>
  <si>
    <t>POS_083</t>
  </si>
  <si>
    <t>POS_084</t>
  </si>
  <si>
    <t>POS_085</t>
  </si>
  <si>
    <t>POS_086</t>
  </si>
  <si>
    <t>POS_087</t>
  </si>
  <si>
    <t>POS_088</t>
  </si>
  <si>
    <t>POS_089</t>
  </si>
  <si>
    <t>POS_090</t>
  </si>
  <si>
    <t>POS_092</t>
  </si>
  <si>
    <t>POS_093</t>
  </si>
  <si>
    <t>POS_094</t>
  </si>
  <si>
    <t>POS_095</t>
  </si>
  <si>
    <t>POS_096</t>
  </si>
  <si>
    <t>POS_097</t>
  </si>
  <si>
    <t>POS_098</t>
  </si>
  <si>
    <t>POS_099</t>
  </si>
  <si>
    <t>POS_100</t>
  </si>
  <si>
    <t>POS_101</t>
  </si>
  <si>
    <t>POS_102</t>
  </si>
  <si>
    <t>POS_103</t>
  </si>
  <si>
    <t>POS_104</t>
  </si>
  <si>
    <t>POS_105</t>
  </si>
  <si>
    <t>POS_106</t>
  </si>
  <si>
    <t>POS_107</t>
  </si>
  <si>
    <t>POS_108</t>
  </si>
  <si>
    <t>POS_109</t>
  </si>
  <si>
    <t>POS_111</t>
  </si>
  <si>
    <t>POS_112</t>
  </si>
  <si>
    <t>POS_113</t>
  </si>
  <si>
    <t>POS_114</t>
  </si>
  <si>
    <t>POS_115</t>
  </si>
  <si>
    <t>POS_116</t>
  </si>
  <si>
    <t>POS_117</t>
  </si>
  <si>
    <t>POS_118</t>
  </si>
  <si>
    <t>POS_119</t>
  </si>
  <si>
    <t>POS_120</t>
  </si>
  <si>
    <t>POS_121</t>
  </si>
  <si>
    <t>POS_122</t>
  </si>
  <si>
    <t>POS_123</t>
  </si>
  <si>
    <t>POS_124</t>
  </si>
  <si>
    <t>POS_125</t>
  </si>
  <si>
    <t>POS_126</t>
  </si>
  <si>
    <t>POS_127</t>
  </si>
  <si>
    <t>POS_128</t>
  </si>
  <si>
    <t>POS_129</t>
  </si>
  <si>
    <t>POS_130</t>
  </si>
  <si>
    <t>POS_131</t>
  </si>
  <si>
    <t>POS_132</t>
  </si>
  <si>
    <t>POS_133</t>
  </si>
  <si>
    <t>POS_134</t>
  </si>
  <si>
    <t>POS_135</t>
  </si>
  <si>
    <t>POS_136</t>
  </si>
  <si>
    <t>POS_137</t>
  </si>
  <si>
    <t>POS_138</t>
  </si>
  <si>
    <t>POS_139</t>
  </si>
  <si>
    <t>POS_141</t>
  </si>
  <si>
    <t>POS_142</t>
  </si>
  <si>
    <t>POS_143</t>
  </si>
  <si>
    <t>POS_144</t>
  </si>
  <si>
    <t>POS_145</t>
  </si>
  <si>
    <t>POS_146</t>
  </si>
  <si>
    <t>POS_147</t>
  </si>
  <si>
    <t>POS_148</t>
  </si>
  <si>
    <t>POS_149</t>
  </si>
  <si>
    <t>POS_150</t>
  </si>
  <si>
    <t>POS_151</t>
  </si>
  <si>
    <t>POS_152</t>
  </si>
  <si>
    <t>POS_153</t>
  </si>
  <si>
    <t>POS_154</t>
  </si>
  <si>
    <t>POS_155</t>
  </si>
  <si>
    <t>POS_156</t>
  </si>
  <si>
    <t>POS_157</t>
  </si>
  <si>
    <t>POS_158</t>
  </si>
  <si>
    <t>POS_159</t>
  </si>
  <si>
    <t>POS_160</t>
  </si>
  <si>
    <t>POS_161</t>
  </si>
  <si>
    <t>POS_162</t>
  </si>
  <si>
    <t>POS_163</t>
  </si>
  <si>
    <t>POS_164</t>
  </si>
  <si>
    <t>POS_165</t>
  </si>
  <si>
    <t>POS_166</t>
  </si>
  <si>
    <t>POS_167</t>
  </si>
  <si>
    <t>POS_168</t>
  </si>
  <si>
    <t>POS_169</t>
  </si>
  <si>
    <t>POS_170</t>
  </si>
  <si>
    <t>POS_171</t>
  </si>
  <si>
    <t>POS_172</t>
  </si>
  <si>
    <t>POS_173</t>
  </si>
  <si>
    <t>POS_174</t>
  </si>
  <si>
    <t>POS_175</t>
  </si>
  <si>
    <t>POS_176</t>
  </si>
  <si>
    <t>POS_177</t>
  </si>
  <si>
    <t>POS_178</t>
  </si>
  <si>
    <t>POS_179</t>
  </si>
  <si>
    <t>POS_180</t>
  </si>
  <si>
    <t>POS_181</t>
  </si>
  <si>
    <t>POS_182</t>
  </si>
  <si>
    <t>POS_183</t>
  </si>
  <si>
    <t>POS_184</t>
  </si>
  <si>
    <t>POS_185</t>
  </si>
  <si>
    <t>POS_186</t>
  </si>
  <si>
    <t>POS_187</t>
  </si>
  <si>
    <t>POS_188</t>
  </si>
  <si>
    <t>POS_189</t>
  </si>
  <si>
    <t>POS_190</t>
  </si>
  <si>
    <t>POS_191</t>
  </si>
  <si>
    <t>POS_192</t>
  </si>
  <si>
    <t>POS_193</t>
  </si>
  <si>
    <t>POS_194</t>
  </si>
  <si>
    <t>POS_195</t>
  </si>
  <si>
    <t>POS_196</t>
  </si>
  <si>
    <t>POS_197</t>
  </si>
  <si>
    <t>POS_198</t>
  </si>
  <si>
    <t>POS_199</t>
  </si>
  <si>
    <t>POS_200</t>
  </si>
  <si>
    <t>POS_201</t>
  </si>
  <si>
    <t>POS_202</t>
  </si>
  <si>
    <t>POS_203</t>
  </si>
  <si>
    <t>POS_204</t>
  </si>
  <si>
    <t>POS_205</t>
  </si>
  <si>
    <t>POS_206</t>
  </si>
  <si>
    <t>POS_207</t>
  </si>
  <si>
    <t>POS_208</t>
  </si>
  <si>
    <t>POS_209</t>
  </si>
  <si>
    <t>POS_210</t>
  </si>
  <si>
    <t>POS_211</t>
  </si>
  <si>
    <t>POS_212</t>
  </si>
  <si>
    <t>POS_213</t>
  </si>
  <si>
    <t>POS_214</t>
  </si>
  <si>
    <t>POS_215</t>
  </si>
  <si>
    <t>POS_216</t>
  </si>
  <si>
    <t>POS_217</t>
  </si>
  <si>
    <t>POS_218</t>
  </si>
  <si>
    <t>POS_219</t>
  </si>
  <si>
    <t>POS_220</t>
  </si>
  <si>
    <t>POS_221</t>
  </si>
  <si>
    <t>POS_222</t>
  </si>
  <si>
    <t>POS_223</t>
  </si>
  <si>
    <t>POS_224</t>
  </si>
  <si>
    <t>POS_225</t>
  </si>
  <si>
    <t>POS_226</t>
  </si>
  <si>
    <t>POS_227</t>
  </si>
  <si>
    <t>POS_228</t>
  </si>
  <si>
    <t>POS_229</t>
  </si>
  <si>
    <t>POS_230</t>
  </si>
  <si>
    <t>POS_231</t>
  </si>
  <si>
    <t>POS_232</t>
  </si>
  <si>
    <t>POS_233</t>
  </si>
  <si>
    <t>POS_234</t>
  </si>
  <si>
    <t>POS_236</t>
  </si>
  <si>
    <t>POS_237</t>
  </si>
  <si>
    <t>POS_238</t>
  </si>
  <si>
    <t>POS_239</t>
  </si>
  <si>
    <t>POS_240</t>
  </si>
  <si>
    <t>POS_241</t>
  </si>
  <si>
    <t>POS_242</t>
  </si>
  <si>
    <t>POS_243</t>
  </si>
  <si>
    <t>POS_244</t>
  </si>
  <si>
    <t>POS_245</t>
  </si>
  <si>
    <t>POS_246</t>
  </si>
  <si>
    <t>POS_247</t>
  </si>
  <si>
    <t>POS_249</t>
  </si>
  <si>
    <t>POS_250</t>
  </si>
  <si>
    <t>POS_251</t>
  </si>
  <si>
    <t>POS_252</t>
  </si>
  <si>
    <t>POS_253</t>
  </si>
  <si>
    <t>POS_254</t>
  </si>
  <si>
    <t>POS_255</t>
  </si>
  <si>
    <t>POS_256</t>
  </si>
  <si>
    <t>POS_257</t>
  </si>
  <si>
    <t>POS_258</t>
  </si>
  <si>
    <t>POS_259</t>
  </si>
  <si>
    <t>POS_260</t>
  </si>
  <si>
    <t>POS_261</t>
  </si>
  <si>
    <t>POS_262</t>
  </si>
  <si>
    <t>POS_263</t>
  </si>
  <si>
    <t>POS_264</t>
  </si>
  <si>
    <t>POS_265</t>
  </si>
  <si>
    <t>POS_266</t>
  </si>
  <si>
    <t>POS_267</t>
  </si>
  <si>
    <t>POS_268</t>
  </si>
  <si>
    <t>POS_269</t>
  </si>
  <si>
    <t>POS_270</t>
  </si>
  <si>
    <t>POS_271</t>
  </si>
  <si>
    <t>POS_272</t>
  </si>
  <si>
    <t>POS_273</t>
  </si>
  <si>
    <t>POS_274</t>
  </si>
  <si>
    <t>POS_275</t>
  </si>
  <si>
    <t>POS_276</t>
  </si>
  <si>
    <t>POS_277</t>
  </si>
  <si>
    <t>POS_278</t>
  </si>
  <si>
    <t>POS_279</t>
  </si>
  <si>
    <t>POS_280</t>
  </si>
  <si>
    <t>POS_281</t>
  </si>
  <si>
    <t>POS_282</t>
  </si>
  <si>
    <t>POS_283</t>
  </si>
  <si>
    <t>POS_284</t>
  </si>
  <si>
    <t>POS_285</t>
  </si>
  <si>
    <t>POS_286</t>
  </si>
  <si>
    <t>POS_287</t>
  </si>
  <si>
    <t>POS_288</t>
  </si>
  <si>
    <t>POS_289</t>
  </si>
  <si>
    <t>POS_290</t>
  </si>
  <si>
    <t>POS_291</t>
  </si>
  <si>
    <t>POS_292</t>
  </si>
  <si>
    <t>POS_293</t>
  </si>
  <si>
    <t>POS_295</t>
  </si>
  <si>
    <t>POS_296</t>
  </si>
  <si>
    <t>POS_297</t>
  </si>
  <si>
    <t>POS_298</t>
  </si>
  <si>
    <t>POS_299</t>
  </si>
  <si>
    <t>POS_300</t>
  </si>
  <si>
    <t>POS_301</t>
  </si>
  <si>
    <t>POS_302</t>
  </si>
  <si>
    <t>POS_303</t>
  </si>
  <si>
    <t>POS_304</t>
  </si>
  <si>
    <t>POS_305</t>
  </si>
  <si>
    <t>POS_306</t>
  </si>
  <si>
    <t>POS_307</t>
  </si>
  <si>
    <t>POS_308</t>
  </si>
  <si>
    <t>POS_309</t>
  </si>
  <si>
    <t>POS_310</t>
  </si>
  <si>
    <t>POS_311</t>
  </si>
  <si>
    <t>POS_312</t>
  </si>
  <si>
    <t>POS_313</t>
  </si>
  <si>
    <t>POS_314</t>
  </si>
  <si>
    <t>POS_315</t>
  </si>
  <si>
    <t>POS_316</t>
  </si>
  <si>
    <t>POS_317</t>
  </si>
  <si>
    <t>POS_318</t>
  </si>
  <si>
    <t>POS_319</t>
  </si>
  <si>
    <t>POS_320</t>
  </si>
  <si>
    <t>POS_321</t>
  </si>
  <si>
    <t>POS_322</t>
  </si>
  <si>
    <t>POS_323</t>
  </si>
  <si>
    <t>POS_324</t>
  </si>
  <si>
    <t>POS_325</t>
  </si>
  <si>
    <t>POS_326</t>
  </si>
  <si>
    <t>POS_327</t>
  </si>
  <si>
    <t>POS_328</t>
  </si>
  <si>
    <t>POS_329</t>
  </si>
  <si>
    <t>POS_330</t>
  </si>
  <si>
    <t>POS_331</t>
  </si>
  <si>
    <t>POS_332</t>
  </si>
  <si>
    <t>POS_333</t>
  </si>
  <si>
    <t>POS_334</t>
  </si>
  <si>
    <t>POS_335</t>
  </si>
  <si>
    <t>POS_336</t>
  </si>
  <si>
    <t>POS_337</t>
  </si>
  <si>
    <t>POS_338</t>
  </si>
  <si>
    <t>POS_339</t>
  </si>
  <si>
    <t>POS_340</t>
  </si>
  <si>
    <t>POS_341</t>
  </si>
  <si>
    <t>POS_342</t>
  </si>
  <si>
    <t>POS_343</t>
  </si>
  <si>
    <t>POS_344</t>
  </si>
  <si>
    <t>POS_345</t>
  </si>
  <si>
    <t>POS_346</t>
  </si>
  <si>
    <t>POS_347</t>
  </si>
  <si>
    <t>POS_348</t>
  </si>
  <si>
    <t>POS_349</t>
  </si>
  <si>
    <t>POS_350</t>
  </si>
  <si>
    <t>POS_351</t>
  </si>
  <si>
    <t>POS_352</t>
  </si>
  <si>
    <t>POS_353</t>
  </si>
  <si>
    <t>POS_354</t>
  </si>
  <si>
    <t>POS_355</t>
  </si>
  <si>
    <t>POS_356</t>
  </si>
  <si>
    <t>POS_357</t>
  </si>
  <si>
    <t>POS_358</t>
  </si>
  <si>
    <t>POS_359</t>
  </si>
  <si>
    <t>POS_360</t>
  </si>
  <si>
    <t>POS_361</t>
  </si>
  <si>
    <t>POS_362</t>
  </si>
  <si>
    <t>POS_363</t>
  </si>
  <si>
    <t>POS_364</t>
  </si>
  <si>
    <t>POS_365</t>
  </si>
  <si>
    <t>POS_366</t>
  </si>
  <si>
    <t>POS_367</t>
  </si>
  <si>
    <t>POS_368</t>
  </si>
  <si>
    <t>POS_369</t>
  </si>
  <si>
    <t>POS_370</t>
  </si>
  <si>
    <t>POS_371</t>
  </si>
  <si>
    <t>POS_372</t>
  </si>
  <si>
    <t>POS_373</t>
  </si>
  <si>
    <t>POS_374</t>
  </si>
  <si>
    <t>POS_375</t>
  </si>
  <si>
    <t>POS_376</t>
  </si>
  <si>
    <t>POS_377</t>
  </si>
  <si>
    <t>POS_378</t>
  </si>
  <si>
    <t>POS_379</t>
  </si>
  <si>
    <t>POS_380</t>
  </si>
  <si>
    <t>POS_381</t>
  </si>
  <si>
    <t>POS_382</t>
  </si>
  <si>
    <t>POS_383</t>
  </si>
  <si>
    <t>POS_384</t>
  </si>
  <si>
    <t>POS_385</t>
  </si>
  <si>
    <t>POS_386</t>
  </si>
  <si>
    <t>POS_387</t>
  </si>
  <si>
    <t>POS_388</t>
  </si>
  <si>
    <t>POS_389</t>
  </si>
  <si>
    <t>POS_390</t>
  </si>
  <si>
    <t>POS_391</t>
  </si>
  <si>
    <t>POS_392</t>
  </si>
  <si>
    <t>POS_393</t>
  </si>
  <si>
    <t>POS_394</t>
  </si>
  <si>
    <t>POS_395</t>
  </si>
  <si>
    <t>POS_396</t>
  </si>
  <si>
    <t>POS_397</t>
  </si>
  <si>
    <t>POS_398</t>
  </si>
  <si>
    <t>POS_399</t>
  </si>
  <si>
    <t>POS_400</t>
  </si>
  <si>
    <t>POS_401</t>
  </si>
  <si>
    <t>POS_402</t>
  </si>
  <si>
    <t>POS_403</t>
  </si>
  <si>
    <t>POS_404</t>
  </si>
  <si>
    <t>POS_405</t>
  </si>
  <si>
    <t>POS_406</t>
  </si>
  <si>
    <t>POS_407</t>
  </si>
  <si>
    <t>POS_408</t>
  </si>
  <si>
    <t>POS_409</t>
  </si>
  <si>
    <t>POS_410</t>
  </si>
  <si>
    <t>POS_411</t>
  </si>
  <si>
    <t>POS_412</t>
  </si>
  <si>
    <t>POS_413</t>
  </si>
  <si>
    <t>POS_414</t>
  </si>
  <si>
    <t>POS_415</t>
  </si>
  <si>
    <t>POS_416</t>
  </si>
  <si>
    <t>POS_417</t>
  </si>
  <si>
    <t>POS_418</t>
  </si>
  <si>
    <t>POS_419</t>
  </si>
  <si>
    <t>POS_420</t>
  </si>
  <si>
    <t>POS_421</t>
  </si>
  <si>
    <t>POS_422</t>
  </si>
  <si>
    <t>POS_423</t>
  </si>
  <si>
    <t>POS_424</t>
  </si>
  <si>
    <t>POS_425</t>
  </si>
  <si>
    <t>POS_426</t>
  </si>
  <si>
    <t>POS_427</t>
  </si>
  <si>
    <t>POS_428</t>
  </si>
  <si>
    <t>POS_429</t>
  </si>
  <si>
    <t>POS_430</t>
  </si>
  <si>
    <t>POS_431</t>
  </si>
  <si>
    <t>POS_432</t>
  </si>
  <si>
    <t>POS_433</t>
  </si>
  <si>
    <t>POS_434</t>
  </si>
  <si>
    <t>POS_435</t>
  </si>
  <si>
    <t>POS_436</t>
  </si>
  <si>
    <t>POS_437</t>
  </si>
  <si>
    <t>POS_438</t>
  </si>
  <si>
    <t>NEG_001</t>
  </si>
  <si>
    <t>NEG_002</t>
  </si>
  <si>
    <t>NEG_003</t>
  </si>
  <si>
    <t>NEG_004</t>
  </si>
  <si>
    <t>NEG_005</t>
  </si>
  <si>
    <t>NEG_006</t>
  </si>
  <si>
    <t>NEG_007</t>
  </si>
  <si>
    <t>NEG_008</t>
  </si>
  <si>
    <t>NEG_009</t>
  </si>
  <si>
    <t>NEG_010</t>
  </si>
  <si>
    <t>NEG_011</t>
  </si>
  <si>
    <t>NEG_012</t>
  </si>
  <si>
    <t>NEG_013</t>
  </si>
  <si>
    <t>NEG_014</t>
  </si>
  <si>
    <t>NEG_016</t>
  </si>
  <si>
    <t>NEG_018</t>
  </si>
  <si>
    <t>NEG_019</t>
  </si>
  <si>
    <t>NEG_020</t>
  </si>
  <si>
    <t>NEG_021</t>
  </si>
  <si>
    <t>NEG_022</t>
  </si>
  <si>
    <t>NEG_023</t>
  </si>
  <si>
    <t>NEG_024</t>
  </si>
  <si>
    <t>NEG_025</t>
  </si>
  <si>
    <t>NEG_026</t>
  </si>
  <si>
    <t>NEG_027</t>
  </si>
  <si>
    <t>NEG_028</t>
  </si>
  <si>
    <t>NEG_030</t>
  </si>
  <si>
    <t>NEG_031</t>
  </si>
  <si>
    <t>NEG_032</t>
  </si>
  <si>
    <t>NEG_035</t>
  </si>
  <si>
    <t>NEG_036</t>
  </si>
  <si>
    <t>NEG_037</t>
  </si>
  <si>
    <t>NEG_038</t>
  </si>
  <si>
    <t>NEG_039</t>
  </si>
  <si>
    <t>NEG_040</t>
  </si>
  <si>
    <t>NEG_042</t>
  </si>
  <si>
    <t>NEG_043</t>
  </si>
  <si>
    <t>NEG_046</t>
  </si>
  <si>
    <t>NEG_047</t>
  </si>
  <si>
    <t>NEG_048</t>
  </si>
  <si>
    <t>NEG_049</t>
  </si>
  <si>
    <t>NEG_050</t>
  </si>
  <si>
    <t>NEG_051</t>
  </si>
  <si>
    <t>NEG_052</t>
  </si>
  <si>
    <t>NEG_054</t>
  </si>
  <si>
    <t>NEG_055</t>
  </si>
  <si>
    <t>NEG_056</t>
  </si>
  <si>
    <t>NEG_057</t>
  </si>
  <si>
    <t>NEG_058</t>
  </si>
  <si>
    <t>NEG_059</t>
  </si>
  <si>
    <t>NEG_060</t>
  </si>
  <si>
    <t>NEG_062</t>
  </si>
  <si>
    <t>NEG_063</t>
  </si>
  <si>
    <t>NEG_065</t>
  </si>
  <si>
    <t>!Sample_characteristics_ch1</t>
  </si>
  <si>
    <t>IMX_sample00019</t>
  </si>
  <si>
    <t>disease: COVID19</t>
  </si>
  <si>
    <t>IMX_sample00020</t>
  </si>
  <si>
    <t>IMX_sample00021</t>
  </si>
  <si>
    <t>IMX_sample00022</t>
  </si>
  <si>
    <t>IMX_sample00023</t>
  </si>
  <si>
    <t>IMX_sample00024</t>
  </si>
  <si>
    <t>IMX_sample00025</t>
  </si>
  <si>
    <t>IMX_sample00026</t>
  </si>
  <si>
    <t>IMX_sample00027</t>
  </si>
  <si>
    <t>IMX_sample00028</t>
  </si>
  <si>
    <t>IMX_sample00029</t>
  </si>
  <si>
    <t>IMX_sample00030</t>
  </si>
  <si>
    <t>IMX_sample00031</t>
  </si>
  <si>
    <t>IMX_sample00032</t>
  </si>
  <si>
    <t>IMX_sample00033</t>
  </si>
  <si>
    <t>IMX_sample00034</t>
  </si>
  <si>
    <t>IMX_sample00035</t>
  </si>
  <si>
    <t>IMX_sample00036</t>
  </si>
  <si>
    <t>IMX_sample00037</t>
  </si>
  <si>
    <t>IMX_sample00038</t>
  </si>
  <si>
    <t>IMX_sample00039</t>
  </si>
  <si>
    <t>IMX_sample00040</t>
  </si>
  <si>
    <t>IMX_sample00041</t>
  </si>
  <si>
    <t>IMX_sample00042</t>
  </si>
  <si>
    <t>IMX_sample00043</t>
  </si>
  <si>
    <t>IMX_sample00044</t>
  </si>
  <si>
    <t>IMX_sample00045</t>
  </si>
  <si>
    <t>IMX_sample00046</t>
  </si>
  <si>
    <t>IMX_sample00047</t>
  </si>
  <si>
    <t>IMX_sample00048</t>
  </si>
  <si>
    <t>IMX_sample00049</t>
  </si>
  <si>
    <t>IMX_sample00050</t>
  </si>
  <si>
    <t>IMX_sample00051</t>
  </si>
  <si>
    <t>IMX_sample00052</t>
  </si>
  <si>
    <t>IMX_sample00053</t>
  </si>
  <si>
    <t>IMX_sample00054</t>
  </si>
  <si>
    <t>IMX_sample00055</t>
  </si>
  <si>
    <t>IMX_sample00056</t>
  </si>
  <si>
    <t>IMX_sample00057</t>
  </si>
  <si>
    <t>IMX_sample00058</t>
  </si>
  <si>
    <t>IMX_sample00059</t>
  </si>
  <si>
    <t>IMX_sample00060</t>
  </si>
  <si>
    <t>IMX_sample00061</t>
  </si>
  <si>
    <t>IMX_sample00062</t>
  </si>
  <si>
    <t>IMX_sample00063</t>
  </si>
  <si>
    <t>IMX_sample00064</t>
  </si>
  <si>
    <t>IMX_sample00065</t>
  </si>
  <si>
    <t>IMX_sample00066</t>
  </si>
  <si>
    <t>IMX_sample00067</t>
  </si>
  <si>
    <t>IMX_sample00068</t>
  </si>
  <si>
    <t>IMX_sample00069</t>
  </si>
  <si>
    <t>IMX_sample00070</t>
  </si>
  <si>
    <t>IMX_sample00071</t>
  </si>
  <si>
    <t>IMX_sample00072</t>
  </si>
  <si>
    <t>IMX_sample00073</t>
  </si>
  <si>
    <t>IMX_sample00074</t>
  </si>
  <si>
    <t>IMX_sample00075</t>
  </si>
  <si>
    <t>IMX_sample00076</t>
  </si>
  <si>
    <t>IMX_sample00077</t>
  </si>
  <si>
    <t>IMX_sample00078</t>
  </si>
  <si>
    <t>IMX_sample00079</t>
  </si>
  <si>
    <t>IMX_sample00080</t>
  </si>
  <si>
    <t>IMX_sample00001</t>
  </si>
  <si>
    <t>disease: Healthy control</t>
  </si>
  <si>
    <t>IMX_sample00002</t>
  </si>
  <si>
    <t>IMX_sample00003</t>
  </si>
  <si>
    <t>IMX_sample00004</t>
  </si>
  <si>
    <t>IMX_sample00005</t>
  </si>
  <si>
    <t>IMX_sample00006</t>
  </si>
  <si>
    <t>IMX_sample00007</t>
  </si>
  <si>
    <t>IMX_sample00008</t>
  </si>
  <si>
    <t>IMX_sample00009</t>
  </si>
  <si>
    <t>IMX_sample00010</t>
  </si>
  <si>
    <t>IMX_sample00011</t>
  </si>
  <si>
    <t>IMX_sample00012</t>
  </si>
  <si>
    <t>IMX_sample00013</t>
  </si>
  <si>
    <t>IMX_sample00014</t>
  </si>
  <si>
    <t>IMX_sample00015</t>
  </si>
  <si>
    <t>IMX_sample00016</t>
  </si>
  <si>
    <t>IMX_sample00017</t>
  </si>
  <si>
    <t>IMX_sample00018</t>
  </si>
  <si>
    <t>IMX_sample00081</t>
  </si>
  <si>
    <t>IMX_sample00082</t>
  </si>
  <si>
    <t>IMX_sample00083</t>
  </si>
  <si>
    <t>IMX_sample00084</t>
  </si>
  <si>
    <t>IMX_sample00085</t>
  </si>
  <si>
    <t>IMX_sample00086</t>
  </si>
  <si>
    <t>!Sample_title</t>
  </si>
  <si>
    <t>ID_REF</t>
  </si>
  <si>
    <t>ABCB6-ENSG00000115657.14</t>
  </si>
  <si>
    <t>KIAA1614-ENSG00000135835.12</t>
  </si>
  <si>
    <t>MND-1ENSG00000121211.7</t>
  </si>
  <si>
    <t>RIKP3-ENSG00000129465.16</t>
  </si>
  <si>
    <t>SMG1-ENSG00000157106.16</t>
  </si>
  <si>
    <t>CDC6-ENSG00000094804.12</t>
  </si>
  <si>
    <t>ZNF282-ENSG00000170265.12</t>
  </si>
  <si>
    <t>CEP72-ENSG00000112877.8</t>
  </si>
  <si>
    <t>ENSG00000147416.11</t>
  </si>
  <si>
    <t>ENSG00000165949.12</t>
  </si>
  <si>
    <t>ENSG00000026950.17</t>
  </si>
  <si>
    <t>ENSG00000082497.12</t>
  </si>
  <si>
    <t>ENSG00000133106.14</t>
  </si>
  <si>
    <t>c_n008_pio_day_7</t>
  </si>
  <si>
    <t>diagnosis: COVID-19</t>
  </si>
  <si>
    <t>severity: 2</t>
  </si>
  <si>
    <t>pcr status: positive</t>
  </si>
  <si>
    <t>patient id: n008</t>
  </si>
  <si>
    <t>GSM4704673</t>
  </si>
  <si>
    <t>c_n008_pio_day_18</t>
  </si>
  <si>
    <t>pcr status: negative</t>
  </si>
  <si>
    <t>GSM4704674</t>
  </si>
  <si>
    <t>c_t005_pio_day_8</t>
  </si>
  <si>
    <t>severity: 0</t>
  </si>
  <si>
    <t>patient id: t005</t>
  </si>
  <si>
    <t>GSM4704675</t>
  </si>
  <si>
    <t>c_t005_d13_11_feb_2020</t>
  </si>
  <si>
    <t>GSM4704676</t>
  </si>
  <si>
    <t>c_t011_pio_day_11</t>
  </si>
  <si>
    <t>patient id: t011</t>
  </si>
  <si>
    <t>GSM4704677</t>
  </si>
  <si>
    <t>c_t011_pio_day_25</t>
  </si>
  <si>
    <t>GSM4704678</t>
  </si>
  <si>
    <t>c_t016_pio_day_20</t>
  </si>
  <si>
    <t>patient id: t016</t>
  </si>
  <si>
    <t>GSM4704679</t>
  </si>
  <si>
    <t>c_t016_pio_day_23</t>
  </si>
  <si>
    <t>GSM4704680</t>
  </si>
  <si>
    <t>c_t021_pio_day_5</t>
  </si>
  <si>
    <t>patient id: t021</t>
  </si>
  <si>
    <t>GSM4704681</t>
  </si>
  <si>
    <t>c_t021_pio_day_15</t>
  </si>
  <si>
    <t>GSM4704682</t>
  </si>
  <si>
    <t>c_t023_pio_day_6</t>
  </si>
  <si>
    <t>patient id: t023</t>
  </si>
  <si>
    <t>GSM4704683</t>
  </si>
  <si>
    <t>c_t023_pio_day_19</t>
  </si>
  <si>
    <t>GSM4704684</t>
  </si>
  <si>
    <t>c_t028_pio_day_3</t>
  </si>
  <si>
    <t>patient id: t028</t>
  </si>
  <si>
    <t>GSM4704685</t>
  </si>
  <si>
    <t>c_t028_pio_day_10</t>
  </si>
  <si>
    <t>GSM4704686</t>
  </si>
  <si>
    <t>c_t062_pio_day_13</t>
  </si>
  <si>
    <t>patient id: t062</t>
  </si>
  <si>
    <t>GSM4704687</t>
  </si>
  <si>
    <t>c_t062_pio_day_19</t>
  </si>
  <si>
    <t>GSM4704688</t>
  </si>
  <si>
    <t>c_t030_pio_day_4</t>
  </si>
  <si>
    <t>severity: 1</t>
  </si>
  <si>
    <t>patient id: t030</t>
  </si>
  <si>
    <t>GSM4704689</t>
  </si>
  <si>
    <t>c_t030_pio_day_21</t>
  </si>
  <si>
    <t>GSM4704690</t>
  </si>
  <si>
    <t>c_t031_pio_day_8</t>
  </si>
  <si>
    <t>patient id: t031</t>
  </si>
  <si>
    <t>GSM4704691</t>
  </si>
  <si>
    <t>c_t031_pio_day_15</t>
  </si>
  <si>
    <t>GSM4704692</t>
  </si>
  <si>
    <t>c_t033_pio_day_7</t>
  </si>
  <si>
    <t>patient id: t033</t>
  </si>
  <si>
    <t>GSM4704693</t>
  </si>
  <si>
    <t>c_t033_pio_day_25</t>
  </si>
  <si>
    <t>GSM4704694</t>
  </si>
  <si>
    <t>c_t034_pio_day9</t>
  </si>
  <si>
    <t>patient id: t034</t>
  </si>
  <si>
    <t>GSM4704695</t>
  </si>
  <si>
    <t>c_t034_pio_day26</t>
  </si>
  <si>
    <t>GSM4704696</t>
  </si>
  <si>
    <t>c_t041_pio_day_13</t>
  </si>
  <si>
    <t>patient id: t041</t>
  </si>
  <si>
    <t>GSM4704697</t>
  </si>
  <si>
    <t>c_t041_pio_day_19</t>
  </si>
  <si>
    <t>GSM4704698</t>
  </si>
  <si>
    <t>c_t059_pio_day_8</t>
  </si>
  <si>
    <t>patient id: t059</t>
  </si>
  <si>
    <t>GSM4704699</t>
  </si>
  <si>
    <t>c_t059_pio_day_29</t>
  </si>
  <si>
    <t>GSM4704700</t>
  </si>
  <si>
    <t>c_t081_pio_day_02</t>
  </si>
  <si>
    <t>patient id: t081</t>
  </si>
  <si>
    <t>GSM4704701</t>
  </si>
  <si>
    <t>c_t081_pio_day_36</t>
  </si>
  <si>
    <t>GSM4704702</t>
  </si>
  <si>
    <t>c_t101_pio_day_05</t>
  </si>
  <si>
    <t>patient id: t101</t>
  </si>
  <si>
    <t>GSM4704703</t>
  </si>
  <si>
    <t>c_t101_pio_day_39</t>
  </si>
  <si>
    <t>GSM4704704</t>
  </si>
  <si>
    <t>c_t112_pio_day_11</t>
  </si>
  <si>
    <t>patient id: t112</t>
  </si>
  <si>
    <t>GSM4704705</t>
  </si>
  <si>
    <t>c_t136_pio_day_34</t>
  </si>
  <si>
    <t>patient id: t136</t>
  </si>
  <si>
    <t>GSM4704706</t>
  </si>
  <si>
    <t>c_n007_pio_day_09</t>
  </si>
  <si>
    <t>patient id: n007</t>
  </si>
  <si>
    <t>GSM4704707</t>
  </si>
  <si>
    <t>c_n007_pio_day_43</t>
  </si>
  <si>
    <t>GSM4704708</t>
  </si>
  <si>
    <t>c_s005_pio_day_8</t>
  </si>
  <si>
    <t>patient id: s005</t>
  </si>
  <si>
    <t>GSM4704709</t>
  </si>
  <si>
    <t>c_s005_pio_day_21</t>
  </si>
  <si>
    <t>GSM4704710</t>
  </si>
  <si>
    <t>c_t017_pio_day12</t>
  </si>
  <si>
    <t>patient id: t017</t>
  </si>
  <si>
    <t>GSM4704711</t>
  </si>
  <si>
    <t>c_t017_pio_day19</t>
  </si>
  <si>
    <t>GSM4704712</t>
  </si>
  <si>
    <t>c_t057_pio_day_14</t>
  </si>
  <si>
    <t>patient id: t057</t>
  </si>
  <si>
    <t>GSM4704713</t>
  </si>
  <si>
    <t>c_t057_pio_day_20</t>
  </si>
  <si>
    <t>GSM4704714</t>
  </si>
  <si>
    <t>c_t100_pio_day_14</t>
  </si>
  <si>
    <t>patient id: t100</t>
  </si>
  <si>
    <t>GSM4704715</t>
  </si>
  <si>
    <t>c_t100_pio_day_21</t>
  </si>
  <si>
    <t>GSM4704716</t>
  </si>
  <si>
    <t>c_t105_pio_day_10</t>
  </si>
  <si>
    <t>patient id: t105</t>
  </si>
  <si>
    <t>GSM4704717</t>
  </si>
  <si>
    <t>c_t105_pio_day_18</t>
  </si>
  <si>
    <t>GSM4704718</t>
  </si>
  <si>
    <t>4jv7_hi_frozen</t>
  </si>
  <si>
    <t>diagnosis: Healthy</t>
  </si>
  <si>
    <t>severity: Not Applicable</t>
  </si>
  <si>
    <t>pcr status: healthy_control</t>
  </si>
  <si>
    <t>GSM4704719</t>
  </si>
  <si>
    <t>gylm_hi_frozen</t>
  </si>
  <si>
    <t>GSM4704720</t>
  </si>
  <si>
    <t>kpyw_hi_frozen</t>
  </si>
  <si>
    <t>GSM4704721</t>
  </si>
  <si>
    <t>24f3_hc</t>
  </si>
  <si>
    <t>GSM4704722</t>
  </si>
  <si>
    <t>dep8_hc</t>
  </si>
  <si>
    <t>GSM4704723</t>
  </si>
  <si>
    <t>ktke_hc</t>
  </si>
  <si>
    <t>GSM4704724</t>
  </si>
  <si>
    <t>c_t039_pio_day_6</t>
  </si>
  <si>
    <t>patient id: t039</t>
  </si>
  <si>
    <t>GSM4704725</t>
  </si>
  <si>
    <t>c_t039_pio_day_9</t>
  </si>
  <si>
    <t>GSM4704726</t>
  </si>
  <si>
    <t>c_t070_pio_day_1</t>
  </si>
  <si>
    <t>patient id: t070</t>
  </si>
  <si>
    <t>GSM4704727</t>
  </si>
  <si>
    <t>c_t070_pio_day_33</t>
  </si>
  <si>
    <t>GSM4704728</t>
  </si>
  <si>
    <t>c_t058_pio_day_1</t>
  </si>
  <si>
    <t>patient id: t058</t>
  </si>
  <si>
    <t>GSM4704729</t>
  </si>
  <si>
    <t>c_t058_pio_day_20</t>
  </si>
  <si>
    <t>GSM4704730</t>
  </si>
  <si>
    <t>!Sample_source_name_ch1</t>
  </si>
  <si>
    <t>NPS-230</t>
  </si>
  <si>
    <t>NP swab</t>
  </si>
  <si>
    <t>disease state: COVID-19</t>
  </si>
  <si>
    <t>pathogen: SARS-CoV-2</t>
  </si>
  <si>
    <t>date collected: 3-2-2020</t>
  </si>
  <si>
    <t>disease severity: N/A</t>
  </si>
  <si>
    <t>GSM4972905</t>
  </si>
  <si>
    <t>'GSM4972905_NPS-230_counts.txt'</t>
  </si>
  <si>
    <t>NPS-313</t>
  </si>
  <si>
    <t>date collected: 3-3-2020</t>
  </si>
  <si>
    <t>disease severity: Outpatient</t>
  </si>
  <si>
    <t>GSM4972906</t>
  </si>
  <si>
    <t>'GSM4972906_NPS-313_counts.txt'</t>
  </si>
  <si>
    <t>NPS-216</t>
  </si>
  <si>
    <t>date collected: 3-10-2020</t>
  </si>
  <si>
    <t>disease severity: Hospitalized, not ICU</t>
  </si>
  <si>
    <t>GSM4972907</t>
  </si>
  <si>
    <t>'GSM4972907_NPS-216_counts.txt'</t>
  </si>
  <si>
    <t>NPS-220</t>
  </si>
  <si>
    <t>date collected: 3-11-2020</t>
  </si>
  <si>
    <t>GSM4972908</t>
  </si>
  <si>
    <t>'GSM4972908_NPS-220_counts.txt'</t>
  </si>
  <si>
    <t>NPS-215</t>
  </si>
  <si>
    <t>date collected: 3-12-2020</t>
  </si>
  <si>
    <t>GSM4972909</t>
  </si>
  <si>
    <t>'GSM4972909_NPS-215_counts.txt'</t>
  </si>
  <si>
    <t>NP61</t>
  </si>
  <si>
    <t>date collected: 3-13-2020</t>
  </si>
  <si>
    <t>GSM4972910</t>
  </si>
  <si>
    <t>'GSM4972910_NP61_counts.txt'</t>
  </si>
  <si>
    <t>NP62</t>
  </si>
  <si>
    <t>GSM4972911</t>
  </si>
  <si>
    <t>'GSM4972911_NP62_counts.txt'</t>
  </si>
  <si>
    <t>NP63</t>
  </si>
  <si>
    <t>GSM4972912</t>
  </si>
  <si>
    <t>'GSM4972912_NP63_counts.txt'</t>
  </si>
  <si>
    <t>NP53</t>
  </si>
  <si>
    <t>date collected: 3-14-2020</t>
  </si>
  <si>
    <t>GSM4972913</t>
  </si>
  <si>
    <t>'GSM4972913_NP53_counts.txt'</t>
  </si>
  <si>
    <t>NP56</t>
  </si>
  <si>
    <t>GSM4972914</t>
  </si>
  <si>
    <t>'GSM4972914_NP56_counts.txt'</t>
  </si>
  <si>
    <t>NP57</t>
  </si>
  <si>
    <t>GSM4972915</t>
  </si>
  <si>
    <t>'GSM4972915_NP57_counts.txt'</t>
  </si>
  <si>
    <t>NP64</t>
  </si>
  <si>
    <t>GSM4972916</t>
  </si>
  <si>
    <t>'GSM4972916_NP64_counts.txt'</t>
  </si>
  <si>
    <t>NP51</t>
  </si>
  <si>
    <t>date collected: 3-15-2020</t>
  </si>
  <si>
    <t>disease severity: ICU</t>
  </si>
  <si>
    <t>GSM4972917</t>
  </si>
  <si>
    <t>'GSM4972917_NP51_counts.txt'</t>
  </si>
  <si>
    <t>NP52</t>
  </si>
  <si>
    <t>GSM4972918</t>
  </si>
  <si>
    <t>'GSM4972918_NP52_counts.txt'</t>
  </si>
  <si>
    <t>NP59</t>
  </si>
  <si>
    <t>GSM4972919</t>
  </si>
  <si>
    <t>'GSM4972919_NP59_counts.txt'</t>
  </si>
  <si>
    <t>NP41</t>
  </si>
  <si>
    <t>date collected: 3-16-2020</t>
  </si>
  <si>
    <t>GSM4972920</t>
  </si>
  <si>
    <t>'GSM4972920_NP41_counts.txt'</t>
  </si>
  <si>
    <t>NP42</t>
  </si>
  <si>
    <t>GSM4972921</t>
  </si>
  <si>
    <t>'GSM4972921_NP42_counts.txt'</t>
  </si>
  <si>
    <t>NP43</t>
  </si>
  <si>
    <t>GSM4972922</t>
  </si>
  <si>
    <t>'GSM4972922_NP43_counts.txt'</t>
  </si>
  <si>
    <t>NP65</t>
  </si>
  <si>
    <t>GSM4972923</t>
  </si>
  <si>
    <t>'GSM4972923_NP65_counts.txt'</t>
  </si>
  <si>
    <t>NPS-221</t>
  </si>
  <si>
    <t>date collected: 3-19-2020</t>
  </si>
  <si>
    <t>GSM4972924</t>
  </si>
  <si>
    <t>'GSM4972924_NPS-221_counts.txt'</t>
  </si>
  <si>
    <t>NPS-241</t>
  </si>
  <si>
    <t>GSM4972925</t>
  </si>
  <si>
    <t>'GSM4972925_NPS-241_counts.txt'</t>
  </si>
  <si>
    <t>NPS-268</t>
  </si>
  <si>
    <t>GSM4972926</t>
  </si>
  <si>
    <t>'GSM4972926_NPS-268_counts.txt'</t>
  </si>
  <si>
    <t>NPS-279</t>
  </si>
  <si>
    <t>GSM4972927</t>
  </si>
  <si>
    <t>'GSM4972927_NPS-279_counts.txt'</t>
  </si>
  <si>
    <t>NPS-280</t>
  </si>
  <si>
    <t>GSM4972928</t>
  </si>
  <si>
    <t>'GSM4972928_NPS-280_counts.txt'</t>
  </si>
  <si>
    <t>NPS-283</t>
  </si>
  <si>
    <t>GSM4972929</t>
  </si>
  <si>
    <t>'GSM4972929_NPS-283_counts.txt'</t>
  </si>
  <si>
    <t>NPS-203</t>
  </si>
  <si>
    <t>date collected: 3-20-2020</t>
  </si>
  <si>
    <t>GSM4972930</t>
  </si>
  <si>
    <t>'GSM4972930_NPS-203_counts.txt'</t>
  </si>
  <si>
    <t>NPS-212</t>
  </si>
  <si>
    <t>GSM4972931</t>
  </si>
  <si>
    <t>'GSM4972931_NPS-212_counts.txt'</t>
  </si>
  <si>
    <t>NPS-213</t>
  </si>
  <si>
    <t>GSM4972932</t>
  </si>
  <si>
    <t>'GSM4972932_NPS-213_counts.txt'</t>
  </si>
  <si>
    <t>NPS-214</t>
  </si>
  <si>
    <t>GSM4972933</t>
  </si>
  <si>
    <t>'GSM4972933_NPS-214_counts.txt'</t>
  </si>
  <si>
    <t>NPS-222</t>
  </si>
  <si>
    <t>GSM4972934</t>
  </si>
  <si>
    <t>'GSM4972934_NPS-222_counts.txt'</t>
  </si>
  <si>
    <t>NPS-238</t>
  </si>
  <si>
    <t>GSM4972935</t>
  </si>
  <si>
    <t>'GSM4972935_NPS-238_counts.txt'</t>
  </si>
  <si>
    <t>NPS-239</t>
  </si>
  <si>
    <t>GSM4972936</t>
  </si>
  <si>
    <t>'GSM4972936_NPS-239_counts.txt'</t>
  </si>
  <si>
    <t>NPS-246</t>
  </si>
  <si>
    <t>GSM4972937</t>
  </si>
  <si>
    <t>'GSM4972937_NPS-246_counts.txt'</t>
  </si>
  <si>
    <t>NPS-263</t>
  </si>
  <si>
    <t>GSM4972938</t>
  </si>
  <si>
    <t>'GSM4972938_NPS-263_counts.txt'</t>
  </si>
  <si>
    <t>NPS-269</t>
  </si>
  <si>
    <t>GSM4972939</t>
  </si>
  <si>
    <t>'GSM4972939_NPS-269_counts.txt'</t>
  </si>
  <si>
    <t>NPS-276</t>
  </si>
  <si>
    <t>GSM4972940</t>
  </si>
  <si>
    <t>'GSM4972940_NPS-276_counts.txt'</t>
  </si>
  <si>
    <t>NPS-284</t>
  </si>
  <si>
    <t>GSM4972941</t>
  </si>
  <si>
    <t>'GSM4972941_NPS-284_counts.txt'</t>
  </si>
  <si>
    <t>NPS-200</t>
  </si>
  <si>
    <t>date collected: 3-21-2020</t>
  </si>
  <si>
    <t>GSM4972942</t>
  </si>
  <si>
    <t>'GSM4972942_NPS-200_counts.txt'</t>
  </si>
  <si>
    <t>NPS-201</t>
  </si>
  <si>
    <t>GSM4972943</t>
  </si>
  <si>
    <t>'GSM4972943_NPS-201_counts.txt'</t>
  </si>
  <si>
    <t>NPS-202</t>
  </si>
  <si>
    <t>GSM4972944</t>
  </si>
  <si>
    <t>'GSM4972944_NPS-202_counts.txt'</t>
  </si>
  <si>
    <t>NPS-205</t>
  </si>
  <si>
    <t>GSM4972945</t>
  </si>
  <si>
    <t>'GSM4972945_NPS-205_counts.txt'</t>
  </si>
  <si>
    <t>NPS-206</t>
  </si>
  <si>
    <t>GSM4972946</t>
  </si>
  <si>
    <t>'GSM4972946_NPS-206_counts.txt'</t>
  </si>
  <si>
    <t>NPS-208</t>
  </si>
  <si>
    <t>GSM4972947</t>
  </si>
  <si>
    <t>'GSM4972947_NPS-208_counts.txt'</t>
  </si>
  <si>
    <t>NPS-209</t>
  </si>
  <si>
    <t>GSM4972948</t>
  </si>
  <si>
    <t>'GSM4972948_NPS-209_counts.txt'</t>
  </si>
  <si>
    <t>NPS-211</t>
  </si>
  <si>
    <t>GSM4972949</t>
  </si>
  <si>
    <t>'GSM4972949_NPS-211_counts.txt'</t>
  </si>
  <si>
    <t>NPS-228</t>
  </si>
  <si>
    <t>GSM4972950</t>
  </si>
  <si>
    <t>'GSM4972950_NPS-228_counts.txt'</t>
  </si>
  <si>
    <t>NPS-207</t>
  </si>
  <si>
    <t>date collected: 3-22-2020</t>
  </si>
  <si>
    <t>GSM4972951</t>
  </si>
  <si>
    <t>'GSM4972951_NPS-207_counts.txt'</t>
  </si>
  <si>
    <t>NPS-256</t>
  </si>
  <si>
    <t>GSM4972952</t>
  </si>
  <si>
    <t>'GSM4972952_NPS-256_counts.txt'</t>
  </si>
  <si>
    <t>NPS-274</t>
  </si>
  <si>
    <t>GSM4972953</t>
  </si>
  <si>
    <t>'GSM4972953_NPS-274_counts.txt'</t>
  </si>
  <si>
    <t>NPS-210</t>
  </si>
  <si>
    <t>date collected: 3-23-2020</t>
  </si>
  <si>
    <t>GSM4972954</t>
  </si>
  <si>
    <t>'GSM4972954_NPS-210_counts.txt'</t>
  </si>
  <si>
    <t>NPS-223</t>
  </si>
  <si>
    <t>GSM4972955</t>
  </si>
  <si>
    <t>'GSM4972955_NPS-223_counts.txt'</t>
  </si>
  <si>
    <t>NPS-224</t>
  </si>
  <si>
    <t>GSM4972956</t>
  </si>
  <si>
    <t>'GSM4972956_NPS-224_counts.txt'</t>
  </si>
  <si>
    <t>NPS-240</t>
  </si>
  <si>
    <t>GSM4972957</t>
  </si>
  <si>
    <t>'GSM4972957_NPS-240_counts.txt'</t>
  </si>
  <si>
    <t>NPS-253</t>
  </si>
  <si>
    <t>GSM4972958</t>
  </si>
  <si>
    <t>'GSM4972958_NPS-253_counts.txt'</t>
  </si>
  <si>
    <t>NPS-255</t>
  </si>
  <si>
    <t>GSM4972959</t>
  </si>
  <si>
    <t>'GSM4972959_NPS-255_counts.txt'</t>
  </si>
  <si>
    <t>NPS-265</t>
  </si>
  <si>
    <t>GSM4972960</t>
  </si>
  <si>
    <t>'GSM4972960_NPS-265_counts.txt'</t>
  </si>
  <si>
    <t>NPS-266</t>
  </si>
  <si>
    <t>GSM4972961</t>
  </si>
  <si>
    <t>'GSM4972961_NPS-266_counts.txt'</t>
  </si>
  <si>
    <t>NPS-272</t>
  </si>
  <si>
    <t>GSM4972962</t>
  </si>
  <si>
    <t>'GSM4972962_NPS-272_counts.txt'</t>
  </si>
  <si>
    <t>NPS-286</t>
  </si>
  <si>
    <t>GSM4972963</t>
  </si>
  <si>
    <t>'GSM4972963_NPS-286_counts.txt'</t>
  </si>
  <si>
    <t>NPS-235</t>
  </si>
  <si>
    <t>date collected: 3-24-2020</t>
  </si>
  <si>
    <t>GSM4972964</t>
  </si>
  <si>
    <t>'GSM4972964_NPS-235_counts.txt'</t>
  </si>
  <si>
    <t>NPS-236</t>
  </si>
  <si>
    <t>GSM4972965</t>
  </si>
  <si>
    <t>'GSM4972965_NPS-236_counts.txt'</t>
  </si>
  <si>
    <t>NPS-237</t>
  </si>
  <si>
    <t>GSM4972966</t>
  </si>
  <si>
    <t>'GSM4972966_NPS-237_counts.txt'</t>
  </si>
  <si>
    <t>NPS-244</t>
  </si>
  <si>
    <t>GSM4972967</t>
  </si>
  <si>
    <t>'GSM4972967_NPS-244_counts.txt'</t>
  </si>
  <si>
    <t>NPS-245</t>
  </si>
  <si>
    <t>GSM4972968</t>
  </si>
  <si>
    <t>'GSM4972968_NPS-245_counts.txt'</t>
  </si>
  <si>
    <t>NPS-247</t>
  </si>
  <si>
    <t>GSM4972969</t>
  </si>
  <si>
    <t>'GSM4972969_NPS-247_counts.txt'</t>
  </si>
  <si>
    <t>NPS-267</t>
  </si>
  <si>
    <t>GSM4972970</t>
  </si>
  <si>
    <t>'GSM4972970_NPS-267_counts.txt'</t>
  </si>
  <si>
    <t>NPS-273</t>
  </si>
  <si>
    <t>GSM4972971</t>
  </si>
  <si>
    <t>'GSM4972971_NPS-273_counts.txt'</t>
  </si>
  <si>
    <t>NPS-278</t>
  </si>
  <si>
    <t>GSM4972972</t>
  </si>
  <si>
    <t>'GSM4972972_NPS-278_counts.txt'</t>
  </si>
  <si>
    <t>NPS-285</t>
  </si>
  <si>
    <t>GSM4972973</t>
  </si>
  <si>
    <t>'GSM4972973_NPS-285_counts.txt'</t>
  </si>
  <si>
    <t>NPS-226</t>
  </si>
  <si>
    <t>date collected: 3-25-2020</t>
  </si>
  <si>
    <t>GSM4972974</t>
  </si>
  <si>
    <t>'GSM4972974_NPS-226_counts.txt'</t>
  </si>
  <si>
    <t>NPS-231</t>
  </si>
  <si>
    <t>GSM4972975</t>
  </si>
  <si>
    <t>'GSM4972975_NPS-231_counts.txt'</t>
  </si>
  <si>
    <t>NPS-249</t>
  </si>
  <si>
    <t>GSM4972976</t>
  </si>
  <si>
    <t>'GSM4972976_NPS-249_counts.txt'</t>
  </si>
  <si>
    <t>NPS-254</t>
  </si>
  <si>
    <t>GSM4972977</t>
  </si>
  <si>
    <t>'GSM4972977_NPS-254_counts.txt'</t>
  </si>
  <si>
    <t>NPS-234</t>
  </si>
  <si>
    <t>date collected: 3-26-2020</t>
  </si>
  <si>
    <t>GSM4972978</t>
  </si>
  <si>
    <t>'GSM4972978_NPS-234_counts.txt'</t>
  </si>
  <si>
    <t>NPS-242</t>
  </si>
  <si>
    <t>GSM4972979</t>
  </si>
  <si>
    <t>'GSM4972979_NPS-242_counts.txt'</t>
  </si>
  <si>
    <t>NPS-243</t>
  </si>
  <si>
    <t>GSM4972980</t>
  </si>
  <si>
    <t>'GSM4972980_NPS-243_counts.txt'</t>
  </si>
  <si>
    <t>NPS-250</t>
  </si>
  <si>
    <t>GSM4972981</t>
  </si>
  <si>
    <t>'GSM4972981_NPS-250_counts.txt'</t>
  </si>
  <si>
    <t>NPS-252</t>
  </si>
  <si>
    <t>GSM4972982</t>
  </si>
  <si>
    <t>'GSM4972982_NPS-252_counts.txt'</t>
  </si>
  <si>
    <t>NPS-259</t>
  </si>
  <si>
    <t>GSM4972983</t>
  </si>
  <si>
    <t>'GSM4972983_NPS-259_counts.txt'</t>
  </si>
  <si>
    <t>NPS-270</t>
  </si>
  <si>
    <t>GSM4972984</t>
  </si>
  <si>
    <t>'GSM4972984_NPS-270_counts.txt'</t>
  </si>
  <si>
    <t>NPS-271</t>
  </si>
  <si>
    <t>GSM4972985</t>
  </si>
  <si>
    <t>'GSM4972985_NPS-271_counts.txt'</t>
  </si>
  <si>
    <t>NPS-275</t>
  </si>
  <si>
    <t>GSM4972986</t>
  </si>
  <si>
    <t>'GSM4972986_NPS-275_counts.txt'</t>
  </si>
  <si>
    <t>NPS-287</t>
  </si>
  <si>
    <t>GSM4972987</t>
  </si>
  <si>
    <t>'GSM4972987_NPS-287_counts.txt'</t>
  </si>
  <si>
    <t>NPS-233</t>
  </si>
  <si>
    <t>date collected: 3-27-2020</t>
  </si>
  <si>
    <t>GSM4972988</t>
  </si>
  <si>
    <t>'GSM4972988_NPS-233_counts.txt'</t>
  </si>
  <si>
    <t>NPS-260</t>
  </si>
  <si>
    <t>GSM4972989</t>
  </si>
  <si>
    <t>'GSM4972989_NPS-260_counts.txt'</t>
  </si>
  <si>
    <t>NPS-262</t>
  </si>
  <si>
    <t>GSM4972990</t>
  </si>
  <si>
    <t>'GSM4972990_NPS-262_counts.txt'</t>
  </si>
  <si>
    <t>NPS-282</t>
  </si>
  <si>
    <t>GSM4972991</t>
  </si>
  <si>
    <t>'GSM4972991_NPS-282_counts.txt'</t>
  </si>
  <si>
    <t>NPS-288</t>
  </si>
  <si>
    <t>GSM4972992</t>
  </si>
  <si>
    <t>'GSM4972992_NPS-288_counts.txt'</t>
  </si>
  <si>
    <t>NPS-305</t>
  </si>
  <si>
    <t>GSM4972993</t>
  </si>
  <si>
    <t>'GSM4972993_NPS-305_counts.txt'</t>
  </si>
  <si>
    <t>NPS-152</t>
  </si>
  <si>
    <t>date collected: 3-28-2020</t>
  </si>
  <si>
    <t>GSM4972995</t>
  </si>
  <si>
    <t>'GSM4972995_NPS-152_counts.txt'</t>
  </si>
  <si>
    <t>NPS-154</t>
  </si>
  <si>
    <t>GSM4972996</t>
  </si>
  <si>
    <t>'GSM4972996_NPS-154_counts.txt'</t>
  </si>
  <si>
    <t>NPS-317</t>
  </si>
  <si>
    <t>GSM4973000</t>
  </si>
  <si>
    <t>'GSM4973000_NPS-317_counts.txt'</t>
  </si>
  <si>
    <t>NPS-318</t>
  </si>
  <si>
    <t>GSM4973001</t>
  </si>
  <si>
    <t>'GSM4973001_NPS-318_counts.txt'</t>
  </si>
  <si>
    <t>NPS-151</t>
  </si>
  <si>
    <t>date collected: 3-29-2020</t>
  </si>
  <si>
    <t>GSM4973002</t>
  </si>
  <si>
    <t>'GSM4973002_NPS-151_counts.txt'</t>
  </si>
  <si>
    <t>NPS-316</t>
  </si>
  <si>
    <t>GSM4973004</t>
  </si>
  <si>
    <t>'GSM4973004_NPS-316_counts.txt'</t>
  </si>
  <si>
    <t>NPS-134</t>
  </si>
  <si>
    <t>date collected: 3-30-2020</t>
  </si>
  <si>
    <t>GSM4973007</t>
  </si>
  <si>
    <t>'GSM4973007_NPS-134_counts.txt'</t>
  </si>
  <si>
    <t>NPS-136</t>
  </si>
  <si>
    <t>GSM4973008</t>
  </si>
  <si>
    <t>'GSM4973008_NPS-136_counts.txt'</t>
  </si>
  <si>
    <t>NPS-137</t>
  </si>
  <si>
    <t>GSM4973009</t>
  </si>
  <si>
    <t>'GSM4973009_NPS-137_counts.txt'</t>
  </si>
  <si>
    <t>NPS-140</t>
  </si>
  <si>
    <t>GSM4973010</t>
  </si>
  <si>
    <t>'GSM4973010_NPS-140_counts.txt'</t>
  </si>
  <si>
    <t>NPS-155</t>
  </si>
  <si>
    <t>GSM4973017</t>
  </si>
  <si>
    <t>'GSM4973017_NPS-155_counts.txt'</t>
  </si>
  <si>
    <t>NPS-158</t>
  </si>
  <si>
    <t>GSM4973020</t>
  </si>
  <si>
    <t>'GSM4973020_NPS-158_counts.txt'</t>
  </si>
  <si>
    <t>NPS-164</t>
  </si>
  <si>
    <t>GSM4973023</t>
  </si>
  <si>
    <t>'GSM4973023_NPS-164_counts.txt'</t>
  </si>
  <si>
    <t>NPS-171</t>
  </si>
  <si>
    <t>GSM4973028</t>
  </si>
  <si>
    <t>'GSM4973028_NPS-171_counts.txt'</t>
  </si>
  <si>
    <t>NPS-181</t>
  </si>
  <si>
    <t>GSM4973029</t>
  </si>
  <si>
    <t>'GSM4973029_NPS-181_counts.txt'</t>
  </si>
  <si>
    <t>NPS-302</t>
  </si>
  <si>
    <t>GSM4973030</t>
  </si>
  <si>
    <t>'GSM4973030_NPS-302_counts.txt'</t>
  </si>
  <si>
    <t>NPS-315</t>
  </si>
  <si>
    <t>GSM4973031</t>
  </si>
  <si>
    <t>'GSM4973031_NPS-315_counts.txt'</t>
  </si>
  <si>
    <t>NPS-135</t>
  </si>
  <si>
    <t>date collected: 3-31-2020</t>
  </si>
  <si>
    <t>GSM4973063</t>
  </si>
  <si>
    <t>'GSM4973063_NPS-135_counts.txt'</t>
  </si>
  <si>
    <t>NPS-138</t>
  </si>
  <si>
    <t>GSM4973064</t>
  </si>
  <si>
    <t>'GSM4973064_NPS-138_counts.txt'</t>
  </si>
  <si>
    <t>NPS-139</t>
  </si>
  <si>
    <t>GSM4973065</t>
  </si>
  <si>
    <t>'GSM4973065_NPS-139_counts.txt'</t>
  </si>
  <si>
    <t>NPS-165</t>
  </si>
  <si>
    <t>GSM4973068</t>
  </si>
  <si>
    <t>'GSM4973068_NPS-165_counts.txt'</t>
  </si>
  <si>
    <t>NPS-170</t>
  </si>
  <si>
    <t>GSM4973069</t>
  </si>
  <si>
    <t>'GSM4973069_NPS-170_counts.txt'</t>
  </si>
  <si>
    <t>NPS-182</t>
  </si>
  <si>
    <t>GSM4973070</t>
  </si>
  <si>
    <t>'GSM4973070_NPS-182_counts.txt'</t>
  </si>
  <si>
    <t>NPS-183</t>
  </si>
  <si>
    <t>GSM4973071</t>
  </si>
  <si>
    <t>'GSM4973071_NPS-183_counts.txt'</t>
  </si>
  <si>
    <t>NPS-307</t>
  </si>
  <si>
    <t>GSM4973072</t>
  </si>
  <si>
    <t>'GSM4973072_NPS-307_counts.txt'</t>
  </si>
  <si>
    <t>NPS-308</t>
  </si>
  <si>
    <t>GSM4973073</t>
  </si>
  <si>
    <t>'GSM4973073_NPS-308_counts.txt'</t>
  </si>
  <si>
    <t>NPS-309</t>
  </si>
  <si>
    <t>GSM4973074</t>
  </si>
  <si>
    <t>'GSM4973074_NPS-309_counts.txt'</t>
  </si>
  <si>
    <t>NPS-311</t>
  </si>
  <si>
    <t>GSM4973075</t>
  </si>
  <si>
    <t>'GSM4973075_NPS-311_counts.txt'</t>
  </si>
  <si>
    <t>NPS-172</t>
  </si>
  <si>
    <t>date collected: 4-1-2020</t>
  </si>
  <si>
    <t>GSM4973081</t>
  </si>
  <si>
    <t>'GSM4973081_NPS-172_counts.txt'</t>
  </si>
  <si>
    <t>NPS-173</t>
  </si>
  <si>
    <t>GSM4973082</t>
  </si>
  <si>
    <t>'GSM4973082_NPS-173_counts.txt'</t>
  </si>
  <si>
    <t>NPS-176</t>
  </si>
  <si>
    <t>GSM4973083</t>
  </si>
  <si>
    <t>'GSM4973083_NPS-176_counts.txt'</t>
  </si>
  <si>
    <t>NPS-177</t>
  </si>
  <si>
    <t>GSM4973084</t>
  </si>
  <si>
    <t>'GSM4973084_NPS-177_counts.txt'</t>
  </si>
  <si>
    <t>NPS-306</t>
  </si>
  <si>
    <t>GSM4973085</t>
  </si>
  <si>
    <t>'GSM4973085_NPS-306_counts.txt'</t>
  </si>
  <si>
    <t>NPS-310</t>
  </si>
  <si>
    <t>GSM4973086</t>
  </si>
  <si>
    <t>'GSM4973086_NPS-310_counts.txt'</t>
  </si>
  <si>
    <t>NPS-314</t>
  </si>
  <si>
    <t>GSM4973087</t>
  </si>
  <si>
    <t>'GSM4973087_NPS-314_counts.txt'</t>
  </si>
  <si>
    <t>NPS-299</t>
  </si>
  <si>
    <t>date collected: 4-2-2020</t>
  </si>
  <si>
    <t>GSM4973088</t>
  </si>
  <si>
    <t>'GSM4973088_NPS-299_counts.txt'</t>
  </si>
  <si>
    <t>NPS-291</t>
  </si>
  <si>
    <t>date collected: 4-5-2020</t>
  </si>
  <si>
    <t>GSM4973089</t>
  </si>
  <si>
    <t>'GSM4973089_NPS-291_counts.txt'</t>
  </si>
  <si>
    <t>NPS-292</t>
  </si>
  <si>
    <t>GSM4973090</t>
  </si>
  <si>
    <t>'GSM4973090_NPS-292_counts.txt'</t>
  </si>
  <si>
    <t>NPS-293</t>
  </si>
  <si>
    <t>GSM4973091</t>
  </si>
  <si>
    <t>'GSM4973091_NPS-293_counts.txt'</t>
  </si>
  <si>
    <t>NPS-296</t>
  </si>
  <si>
    <t>GSM4973092</t>
  </si>
  <si>
    <t>'GSM4973092_NPS-296_counts.txt'</t>
  </si>
  <si>
    <t>NPS-290</t>
  </si>
  <si>
    <t>date collected: 4-6-2020</t>
  </si>
  <si>
    <t>GSM4973094</t>
  </si>
  <si>
    <t>'GSM4973094_NPS-290_counts.txt'</t>
  </si>
  <si>
    <t>NPS-289</t>
  </si>
  <si>
    <t>date collected: 4-7-2020</t>
  </si>
  <si>
    <t>GSM4973112</t>
  </si>
  <si>
    <t>'GSM4973112_NPS-289_counts.txt'</t>
  </si>
  <si>
    <t>NPS-294</t>
  </si>
  <si>
    <t>GSM4973113</t>
  </si>
  <si>
    <t>'GSM4973113_NPS-294_counts.txt'</t>
  </si>
  <si>
    <t>NPS-319</t>
  </si>
  <si>
    <t>GSM4973114</t>
  </si>
  <si>
    <t>'GSM4973114_NPS-319_counts.txt'</t>
  </si>
  <si>
    <t>NPS-694</t>
  </si>
  <si>
    <t>date collected: 4-18-2020</t>
  </si>
  <si>
    <t>GSM4973120</t>
  </si>
  <si>
    <t>'GSM4973120_NPS-694_counts.txt'</t>
  </si>
  <si>
    <t>Covid1</t>
  </si>
  <si>
    <t>date collected: N/A</t>
  </si>
  <si>
    <t>GSM4973121</t>
  </si>
  <si>
    <t>'GSM4973121_Covid1_counts.txt'</t>
  </si>
  <si>
    <t>Covid3</t>
  </si>
  <si>
    <t>GSM4973122</t>
  </si>
  <si>
    <t>'GSM4973122_Covid3_counts.txt'</t>
  </si>
  <si>
    <t>Covid5</t>
  </si>
  <si>
    <t>GSM4973123</t>
  </si>
  <si>
    <t>'GSM4973123_Covid5_counts.txt'</t>
  </si>
  <si>
    <t>Covid7</t>
  </si>
  <si>
    <t>GSM4973124</t>
  </si>
  <si>
    <t>'GSM4973124_Covid7_counts.txt'</t>
  </si>
  <si>
    <t>NP24</t>
  </si>
  <si>
    <t>disease state: Donor control</t>
  </si>
  <si>
    <t>pathogen: No pathogen</t>
  </si>
  <si>
    <t>disease severity: Asymptomatic</t>
  </si>
  <si>
    <t>GSM4973134</t>
  </si>
  <si>
    <t>'GSM4973134_NP24_counts.txt'</t>
  </si>
  <si>
    <t>NP25</t>
  </si>
  <si>
    <t>GSM4973135</t>
  </si>
  <si>
    <t>'GSM4973135_NP25_counts.txt'</t>
  </si>
  <si>
    <t>NP26</t>
  </si>
  <si>
    <t>GSM4973136</t>
  </si>
  <si>
    <t>'GSM4973136_NP26_counts.txt'</t>
  </si>
  <si>
    <t>NP27</t>
  </si>
  <si>
    <t>GSM4973137</t>
  </si>
  <si>
    <t>'GSM4973137_NP27_counts.txt'</t>
  </si>
  <si>
    <t>NP28</t>
  </si>
  <si>
    <t>GSM4973138</t>
  </si>
  <si>
    <t>'GSM4973138_NP28_counts.txt'</t>
  </si>
  <si>
    <t>NP30</t>
  </si>
  <si>
    <t>GSM4973139</t>
  </si>
  <si>
    <t>'GSM4973139_NP30_counts.txt'</t>
  </si>
  <si>
    <t>NP31</t>
  </si>
  <si>
    <t>GSM4973140</t>
  </si>
  <si>
    <t>'GSM4973140_NP31_counts.txt'</t>
  </si>
  <si>
    <t>NP32</t>
  </si>
  <si>
    <t>GSM4973141</t>
  </si>
  <si>
    <t>'GSM4973141_NP32_counts.txt'</t>
  </si>
  <si>
    <t>NP33</t>
  </si>
  <si>
    <t>GSM4973142</t>
  </si>
  <si>
    <t>'GSM4973142_NP33_counts.txt'</t>
  </si>
  <si>
    <t>NP66</t>
  </si>
  <si>
    <t>GSM4973143</t>
  </si>
  <si>
    <t>'GSM4973143_NP66_counts.txt'</t>
  </si>
  <si>
    <t>NPS-343</t>
  </si>
  <si>
    <t>GSM4973161</t>
  </si>
  <si>
    <t>'GSM4973161_NPS-343_counts.txt'</t>
  </si>
  <si>
    <t>NPS-150</t>
  </si>
  <si>
    <t>disease state: Non-viral acute respiratory illness</t>
  </si>
  <si>
    <t>GSM4972994</t>
  </si>
  <si>
    <t>'GSM4972994_NPS-150_counts.txt'</t>
  </si>
  <si>
    <t>NPS-175</t>
  </si>
  <si>
    <t>GSM4972997</t>
  </si>
  <si>
    <t>'GSM4972997_NPS-175_counts.txt'</t>
  </si>
  <si>
    <t>NPS-178</t>
  </si>
  <si>
    <t>GSM4972998</t>
  </si>
  <si>
    <t>'GSM4972998_NPS-178_counts.txt'</t>
  </si>
  <si>
    <t>NPS-180</t>
  </si>
  <si>
    <t>GSM4972999</t>
  </si>
  <si>
    <t>'GSM4972999_NPS-180_counts.txt'</t>
  </si>
  <si>
    <t>NPS-184</t>
  </si>
  <si>
    <t>GSM4973003</t>
  </si>
  <si>
    <t>'GSM4973003_NPS-184_counts.txt'</t>
  </si>
  <si>
    <t>NPS-90</t>
  </si>
  <si>
    <t>GSM4973005</t>
  </si>
  <si>
    <t>'GSM4973005_NPS-90_counts.txt'</t>
  </si>
  <si>
    <t>NPS-91</t>
  </si>
  <si>
    <t>GSM4973006</t>
  </si>
  <si>
    <t>'GSM4973006_NPS-91_counts.txt'</t>
  </si>
  <si>
    <t>NPS-145</t>
  </si>
  <si>
    <t>GSM4973011</t>
  </si>
  <si>
    <t>'GSM4973011_NPS-145_counts.txt'</t>
  </si>
  <si>
    <t>NPS-146</t>
  </si>
  <si>
    <t>GSM4973012</t>
  </si>
  <si>
    <t>'GSM4973012_NPS-146_counts.txt'</t>
  </si>
  <si>
    <t>NPS-147</t>
  </si>
  <si>
    <t>GSM4973013</t>
  </si>
  <si>
    <t>'GSM4973013_NPS-147_counts.txt'</t>
  </si>
  <si>
    <t>NPS-148</t>
  </si>
  <si>
    <t>GSM4973014</t>
  </si>
  <si>
    <t>'GSM4973014_NPS-148_counts.txt'</t>
  </si>
  <si>
    <t>NPS-149</t>
  </si>
  <si>
    <t>GSM4973015</t>
  </si>
  <si>
    <t>'GSM4973015_NPS-149_counts.txt'</t>
  </si>
  <si>
    <t>NPS-153</t>
  </si>
  <si>
    <t>GSM4973016</t>
  </si>
  <si>
    <t>'GSM4973016_NPS-153_counts.txt'</t>
  </si>
  <si>
    <t>NPS-156</t>
  </si>
  <si>
    <t>GSM4973018</t>
  </si>
  <si>
    <t>'GSM4973018_NPS-156_counts.txt'</t>
  </si>
  <si>
    <t>NPS-157</t>
  </si>
  <si>
    <t>GSM4973019</t>
  </si>
  <si>
    <t>'GSM4973019_NPS-157_counts.txt'</t>
  </si>
  <si>
    <t>NPS-160</t>
  </si>
  <si>
    <t>GSM4973021</t>
  </si>
  <si>
    <t>'GSM4973021_NPS-160_counts.txt'</t>
  </si>
  <si>
    <t>NPS-163</t>
  </si>
  <si>
    <t>GSM4973022</t>
  </si>
  <si>
    <t>'GSM4973022_NPS-163_counts.txt'</t>
  </si>
  <si>
    <t>NPS-166</t>
  </si>
  <si>
    <t>GSM4973024</t>
  </si>
  <si>
    <t>'GSM4973024_NPS-166_counts.txt'</t>
  </si>
  <si>
    <t>NPS-167</t>
  </si>
  <si>
    <t>GSM4973025</t>
  </si>
  <si>
    <t>'GSM4973025_NPS-167_counts.txt'</t>
  </si>
  <si>
    <t>NPS-168</t>
  </si>
  <si>
    <t>GSM4973026</t>
  </si>
  <si>
    <t>'GSM4973026_NPS-168_counts.txt'</t>
  </si>
  <si>
    <t>NPS-169</t>
  </si>
  <si>
    <t>GSM4973027</t>
  </si>
  <si>
    <t>'GSM4973027_NPS-169_counts.txt'</t>
  </si>
  <si>
    <t>NPS-100</t>
  </si>
  <si>
    <t>GSM4973032</t>
  </si>
  <si>
    <t>'GSM4973032_NPS-100_counts.txt'</t>
  </si>
  <si>
    <t>NPS-101</t>
  </si>
  <si>
    <t>GSM4973033</t>
  </si>
  <si>
    <t>'GSM4973033_NPS-101_counts.txt'</t>
  </si>
  <si>
    <t>NPS-102</t>
  </si>
  <si>
    <t>GSM4973034</t>
  </si>
  <si>
    <t>'GSM4973034_NPS-102_counts.txt'</t>
  </si>
  <si>
    <t>NPS-103</t>
  </si>
  <si>
    <t>GSM4973035</t>
  </si>
  <si>
    <t>'GSM4973035_NPS-103_counts.txt'</t>
  </si>
  <si>
    <t>NPS-104</t>
  </si>
  <si>
    <t>GSM4973036</t>
  </si>
  <si>
    <t>'GSM4973036_NPS-104_counts.txt'</t>
  </si>
  <si>
    <t>NPS-105</t>
  </si>
  <si>
    <t>GSM4973037</t>
  </si>
  <si>
    <t>'GSM4973037_NPS-105_counts.txt'</t>
  </si>
  <si>
    <t>NPS-106</t>
  </si>
  <si>
    <t>GSM4973038</t>
  </si>
  <si>
    <t>'GSM4973038_NPS-106_counts.txt'</t>
  </si>
  <si>
    <t>NPS-107</t>
  </si>
  <si>
    <t>GSM4973039</t>
  </si>
  <si>
    <t>'GSM4973039_NPS-107_counts.txt'</t>
  </si>
  <si>
    <t>NPS-108</t>
  </si>
  <si>
    <t>GSM4973040</t>
  </si>
  <si>
    <t>'GSM4973040_NPS-108_counts.txt'</t>
  </si>
  <si>
    <t>NPS-109</t>
  </si>
  <si>
    <t>GSM4973041</t>
  </si>
  <si>
    <t>'GSM4973041_NPS-109_counts.txt'</t>
  </si>
  <si>
    <t>NPS-110</t>
  </si>
  <si>
    <t>GSM4973042</t>
  </si>
  <si>
    <t>'GSM4973042_NPS-110_counts.txt'</t>
  </si>
  <si>
    <t>NPS-111</t>
  </si>
  <si>
    <t>GSM4973043</t>
  </si>
  <si>
    <t>'GSM4973043_NPS-111_counts.txt'</t>
  </si>
  <si>
    <t>NPS-112</t>
  </si>
  <si>
    <t>GSM4973044</t>
  </si>
  <si>
    <t>'GSM4973044_NPS-112_counts.txt'</t>
  </si>
  <si>
    <t>NPS-113</t>
  </si>
  <si>
    <t>GSM4973045</t>
  </si>
  <si>
    <t>'GSM4973045_NPS-113_counts.txt'</t>
  </si>
  <si>
    <t>NPS-115</t>
  </si>
  <si>
    <t>GSM4973046</t>
  </si>
  <si>
    <t>'GSM4973046_NPS-115_counts.txt'</t>
  </si>
  <si>
    <t>NPS-116</t>
  </si>
  <si>
    <t>GSM4973047</t>
  </si>
  <si>
    <t>'GSM4973047_NPS-116_counts.txt'</t>
  </si>
  <si>
    <t>NPS-117</t>
  </si>
  <si>
    <t>GSM4973048</t>
  </si>
  <si>
    <t>'GSM4973048_NPS-117_counts.txt'</t>
  </si>
  <si>
    <t>NPS-118</t>
  </si>
  <si>
    <t>GSM4973049</t>
  </si>
  <si>
    <t>'GSM4973049_NPS-118_counts.txt'</t>
  </si>
  <si>
    <t>NPS-120</t>
  </si>
  <si>
    <t>GSM4973050</t>
  </si>
  <si>
    <t>'GSM4973050_NPS-120_counts.txt'</t>
  </si>
  <si>
    <t>NPS-123</t>
  </si>
  <si>
    <t>GSM4973052</t>
  </si>
  <si>
    <t>'GSM4973052_NPS-123_counts.txt'</t>
  </si>
  <si>
    <t>NPS-124</t>
  </si>
  <si>
    <t>GSM4973053</t>
  </si>
  <si>
    <t>'GSM4973053_NPS-124_counts.txt'</t>
  </si>
  <si>
    <t>NPS-125</t>
  </si>
  <si>
    <t>GSM4973054</t>
  </si>
  <si>
    <t>'GSM4973054_NPS-125_counts.txt'</t>
  </si>
  <si>
    <t>NPS-126</t>
  </si>
  <si>
    <t>GSM4973055</t>
  </si>
  <si>
    <t>'GSM4973055_NPS-126_counts.txt'</t>
  </si>
  <si>
    <t>NPS-127</t>
  </si>
  <si>
    <t>GSM4973056</t>
  </si>
  <si>
    <t>'GSM4973056_NPS-127_counts.txt'</t>
  </si>
  <si>
    <t>NPS-128</t>
  </si>
  <si>
    <t>GSM4973057</t>
  </si>
  <si>
    <t>'GSM4973057_NPS-128_counts.txt'</t>
  </si>
  <si>
    <t>NPS-129</t>
  </si>
  <si>
    <t>GSM4973058</t>
  </si>
  <si>
    <t>'GSM4973058_NPS-129_counts.txt'</t>
  </si>
  <si>
    <t>NPS-130</t>
  </si>
  <si>
    <t>GSM4973059</t>
  </si>
  <si>
    <t>'GSM4973059_NPS-130_counts.txt'</t>
  </si>
  <si>
    <t>NPS-131</t>
  </si>
  <si>
    <t>GSM4973060</t>
  </si>
  <si>
    <t>'GSM4973060_NPS-131_counts.txt'</t>
  </si>
  <si>
    <t>NPS-132</t>
  </si>
  <si>
    <t>GSM4973061</t>
  </si>
  <si>
    <t>'GSM4973061_NPS-132_counts.txt'</t>
  </si>
  <si>
    <t>NPS-133</t>
  </si>
  <si>
    <t>GSM4973062</t>
  </si>
  <si>
    <t>'GSM4973062_NPS-133_counts.txt'</t>
  </si>
  <si>
    <t>NPS-141</t>
  </si>
  <si>
    <t>GSM4973066</t>
  </si>
  <si>
    <t>'GSM4973066_NPS-141_counts.txt'</t>
  </si>
  <si>
    <t>NPS-142</t>
  </si>
  <si>
    <t>GSM4973067</t>
  </si>
  <si>
    <t>'GSM4973067_NPS-142_counts.txt'</t>
  </si>
  <si>
    <t>NPS-92</t>
  </si>
  <si>
    <t>GSM4973076</t>
  </si>
  <si>
    <t>'GSM4973076_NPS-92_counts.txt'</t>
  </si>
  <si>
    <t>NPS-95</t>
  </si>
  <si>
    <t>GSM4973077</t>
  </si>
  <si>
    <t>'GSM4973077_NPS-95_counts.txt'</t>
  </si>
  <si>
    <t>NPS-96</t>
  </si>
  <si>
    <t>GSM4973078</t>
  </si>
  <si>
    <t>'GSM4973078_NPS-96_counts.txt'</t>
  </si>
  <si>
    <t>NPS-98</t>
  </si>
  <si>
    <t>GSM4973079</t>
  </si>
  <si>
    <t>'GSM4973079_NPS-98_counts.txt'</t>
  </si>
  <si>
    <t>NPS-99</t>
  </si>
  <si>
    <t>GSM4973080</t>
  </si>
  <si>
    <t>'GSM4973080_NPS-99_counts.txt'</t>
  </si>
  <si>
    <t>NPS-218</t>
  </si>
  <si>
    <t>GSM4973093</t>
  </si>
  <si>
    <t>'GSM4973093_NPS-218_counts.txt'</t>
  </si>
  <si>
    <t>NPS-321</t>
  </si>
  <si>
    <t>GSM4973095</t>
  </si>
  <si>
    <t>'GSM4973095_NPS-321_counts.txt'</t>
  </si>
  <si>
    <t>NPS-322</t>
  </si>
  <si>
    <t>GSM4973096</t>
  </si>
  <si>
    <t>'GSM4973096_NPS-322_counts.txt'</t>
  </si>
  <si>
    <t>NPS-323</t>
  </si>
  <si>
    <t>GSM4973097</t>
  </si>
  <si>
    <t>'GSM4973097_NPS-323_counts.txt'</t>
  </si>
  <si>
    <t>NPS-324</t>
  </si>
  <si>
    <t>GSM4973098</t>
  </si>
  <si>
    <t>'GSM4973098_NPS-324_counts.txt'</t>
  </si>
  <si>
    <t>NPS-325</t>
  </si>
  <si>
    <t>GSM4973099</t>
  </si>
  <si>
    <t>'GSM4973099_NPS-325_counts.txt'</t>
  </si>
  <si>
    <t>NPS-326</t>
  </si>
  <si>
    <t>GSM4973100</t>
  </si>
  <si>
    <t>'GSM4973100_NPS-326_counts.txt'</t>
  </si>
  <si>
    <t>NPS-327</t>
  </si>
  <si>
    <t>GSM4973101</t>
  </si>
  <si>
    <t>'GSM4973101_NPS-327_counts.txt'</t>
  </si>
  <si>
    <t>NPS-328</t>
  </si>
  <si>
    <t>GSM4973102</t>
  </si>
  <si>
    <t>'GSM4973102_NPS-328_counts.txt'</t>
  </si>
  <si>
    <t>NPS-329</t>
  </si>
  <si>
    <t>GSM4973103</t>
  </si>
  <si>
    <t>'GSM4973103_NPS-329_counts.txt'</t>
  </si>
  <si>
    <t>NPS-330</t>
  </si>
  <si>
    <t>GSM4973104</t>
  </si>
  <si>
    <t>'GSM4973104_NPS-330_counts.txt'</t>
  </si>
  <si>
    <t>NPS-331</t>
  </si>
  <si>
    <t>GSM4973105</t>
  </si>
  <si>
    <t>'GSM4973105_NPS-331_counts.txt'</t>
  </si>
  <si>
    <t>NPS-332</t>
  </si>
  <si>
    <t>GSM4973106</t>
  </si>
  <si>
    <t>'GSM4973106_NPS-332_counts.txt'</t>
  </si>
  <si>
    <t>NPS-335</t>
  </si>
  <si>
    <t>GSM4973107</t>
  </si>
  <si>
    <t>'GSM4973107_NPS-335_counts.txt'</t>
  </si>
  <si>
    <t>NPS-337</t>
  </si>
  <si>
    <t>GSM4973108</t>
  </si>
  <si>
    <t>'GSM4973108_NPS-337_counts.txt'</t>
  </si>
  <si>
    <t>NPS-338</t>
  </si>
  <si>
    <t>GSM4973109</t>
  </si>
  <si>
    <t>'GSM4973109_NPS-338_counts.txt'</t>
  </si>
  <si>
    <t>NPS-339</t>
  </si>
  <si>
    <t>GSM4973110</t>
  </si>
  <si>
    <t>'GSM4973110_NPS-339_counts.txt'</t>
  </si>
  <si>
    <t>NPS-341</t>
  </si>
  <si>
    <t>GSM4973111</t>
  </si>
  <si>
    <t>'GSM4973111_NPS-341_counts.txt'</t>
  </si>
  <si>
    <t>NPS-333</t>
  </si>
  <si>
    <t>GSM4973115</t>
  </si>
  <si>
    <t>'GSM4973115_NPS-333_counts.txt'</t>
  </si>
  <si>
    <t>NPS-334</t>
  </si>
  <si>
    <t>GSM4973116</t>
  </si>
  <si>
    <t>'GSM4973116_NPS-334_counts.txt'</t>
  </si>
  <si>
    <t>NPS-336</t>
  </si>
  <si>
    <t>GSM4973117</t>
  </si>
  <si>
    <t>'GSM4973117_NPS-336_counts.txt'</t>
  </si>
  <si>
    <t>NPS-186</t>
  </si>
  <si>
    <t>date collected: 4-8-2020</t>
  </si>
  <si>
    <t>GSM4973118</t>
  </si>
  <si>
    <t>'GSM4973118_NPS-186_counts.txt'</t>
  </si>
  <si>
    <t>NPS-187</t>
  </si>
  <si>
    <t>GSM4973119</t>
  </si>
  <si>
    <t>'GSM4973119_NPS-187_counts.txt'</t>
  </si>
  <si>
    <t>NPS-35</t>
  </si>
  <si>
    <t>GSM4973162</t>
  </si>
  <si>
    <t>'GSM4973162_NPS-35_counts.txt'</t>
  </si>
  <si>
    <t>NPS-502</t>
  </si>
  <si>
    <t>disease state: Viral acute respiratory illness</t>
  </si>
  <si>
    <t>pathogen: Adenovirus</t>
  </si>
  <si>
    <t>date collected: 9-20-2014</t>
  </si>
  <si>
    <t>GSM4972815</t>
  </si>
  <si>
    <t>'GSM4972815_NPS-502_counts.txt'</t>
  </si>
  <si>
    <t>NPS-444</t>
  </si>
  <si>
    <t>pathogen: Influenza A</t>
  </si>
  <si>
    <t>date collected: 3-5-2015</t>
  </si>
  <si>
    <t>GSM4972816</t>
  </si>
  <si>
    <t>'GSM4972816_NPS-444_counts.txt'</t>
  </si>
  <si>
    <t>NPS-445</t>
  </si>
  <si>
    <t>date collected: 3-6-2015</t>
  </si>
  <si>
    <t>GSM4972817</t>
  </si>
  <si>
    <t>'GSM4972817_NPS-445_counts.txt'</t>
  </si>
  <si>
    <t>NPS-447</t>
  </si>
  <si>
    <t>date collected: 3-9-2015</t>
  </si>
  <si>
    <t>GSM4972818</t>
  </si>
  <si>
    <t>'GSM4972818_NPS-447_counts.txt'</t>
  </si>
  <si>
    <t>NPS-612</t>
  </si>
  <si>
    <t>pathogen: Influenza B</t>
  </si>
  <si>
    <t>date collected: 1-6-2016</t>
  </si>
  <si>
    <t>GSM4972819</t>
  </si>
  <si>
    <t>'GSM4972819_NPS-612_counts.txt'</t>
  </si>
  <si>
    <t>NPS-613</t>
  </si>
  <si>
    <t>date collected: 1-10-2016</t>
  </si>
  <si>
    <t>GSM4972820</t>
  </si>
  <si>
    <t>'GSM4972820_NPS-613_counts.txt'</t>
  </si>
  <si>
    <t>NPS-614</t>
  </si>
  <si>
    <t>date collected: 1-11-2016</t>
  </si>
  <si>
    <t>GSM4972821</t>
  </si>
  <si>
    <t>'GSM4972821_NPS-614_counts.txt'</t>
  </si>
  <si>
    <t>NPS-615</t>
  </si>
  <si>
    <t>date collected: 1-30-2016</t>
  </si>
  <si>
    <t>GSM4972822</t>
  </si>
  <si>
    <t>'GSM4972822_NPS-615_counts.txt'</t>
  </si>
  <si>
    <t>NPS-616</t>
  </si>
  <si>
    <t>GSM4972823</t>
  </si>
  <si>
    <t>'GSM4972823_NPS-616_counts.txt'</t>
  </si>
  <si>
    <t>NPS-597</t>
  </si>
  <si>
    <t>pathogen: Human metapneumovirus</t>
  </si>
  <si>
    <t>date collected: 1-31-2016</t>
  </si>
  <si>
    <t>GSM4972824</t>
  </si>
  <si>
    <t>'GSM4972824_NPS-597_counts.txt'</t>
  </si>
  <si>
    <t>NPS-618</t>
  </si>
  <si>
    <t>date collected: 2-2-2016</t>
  </si>
  <si>
    <t>GSM4972825</t>
  </si>
  <si>
    <t>'GSM4972825_NPS-618_counts.txt'</t>
  </si>
  <si>
    <t>NPS-619</t>
  </si>
  <si>
    <t>date collected: 2-4-2016</t>
  </si>
  <si>
    <t>GSM4972826</t>
  </si>
  <si>
    <t>'GSM4972826_NPS-619_counts.txt'</t>
  </si>
  <si>
    <t>NPS-602</t>
  </si>
  <si>
    <t>date collected: 2-8-2016</t>
  </si>
  <si>
    <t>GSM4972827</t>
  </si>
  <si>
    <t>'GSM4972827_NPS-602_counts.txt'</t>
  </si>
  <si>
    <t>NPS-621</t>
  </si>
  <si>
    <t>date collected: 2-10-2016</t>
  </si>
  <si>
    <t>GSM4972828</t>
  </si>
  <si>
    <t>'GSM4972828_NPS-621_counts.txt'</t>
  </si>
  <si>
    <t>NPS-622</t>
  </si>
  <si>
    <t>date collected: 2-16-2016</t>
  </si>
  <si>
    <t>GSM4972829</t>
  </si>
  <si>
    <t>'GSM4972829_NPS-622_counts.txt'</t>
  </si>
  <si>
    <t>NPS-607</t>
  </si>
  <si>
    <t>date collected: 2-19-2016</t>
  </si>
  <si>
    <t>GSM4972830</t>
  </si>
  <si>
    <t>'GSM4972830_NPS-607_counts.txt'</t>
  </si>
  <si>
    <t>NPS-624</t>
  </si>
  <si>
    <t>date collected: 2-21-2016</t>
  </si>
  <si>
    <t>GSM4972831</t>
  </si>
  <si>
    <t>'GSM4972831_NPS-624_counts.txt'</t>
  </si>
  <si>
    <t>NPS-611</t>
  </si>
  <si>
    <t>date collected: 2-24-2016</t>
  </si>
  <si>
    <t>GSM4972832</t>
  </si>
  <si>
    <t>'GSM4972832_NPS-611_counts.txt'</t>
  </si>
  <si>
    <t>NPS-627</t>
  </si>
  <si>
    <t>date collected: 2-26-2016</t>
  </si>
  <si>
    <t>GSM4972833</t>
  </si>
  <si>
    <t>'GSM4972833_NPS-627_counts.txt'</t>
  </si>
  <si>
    <t>NPS-628</t>
  </si>
  <si>
    <t>date collected: 2-27-2016</t>
  </si>
  <si>
    <t>GSM4972834</t>
  </si>
  <si>
    <t>'GSM4972834_NPS-628_counts.txt'</t>
  </si>
  <si>
    <t>NPS-572</t>
  </si>
  <si>
    <t>pathogen: Parainfluenza</t>
  </si>
  <si>
    <t>date collected: 7-29-2016</t>
  </si>
  <si>
    <t>GSM4972835</t>
  </si>
  <si>
    <t>'GSM4972835_NPS-572_counts.txt'</t>
  </si>
  <si>
    <t>NPS-467</t>
  </si>
  <si>
    <t>pathogen: Rhinovirus</t>
  </si>
  <si>
    <t>date collected: 12-7-2016</t>
  </si>
  <si>
    <t>GSM4972836</t>
  </si>
  <si>
    <t>'GSM4972836_NPS-467_counts.txt'</t>
  </si>
  <si>
    <t>NPS-468</t>
  </si>
  <si>
    <t>date collected: 12-8-2016</t>
  </si>
  <si>
    <t>GSM4972837</t>
  </si>
  <si>
    <t>'GSM4972837_NPS-468_counts.txt'</t>
  </si>
  <si>
    <t>NPS-347</t>
  </si>
  <si>
    <t>date collected: 12-11-2016</t>
  </si>
  <si>
    <t>GSM4972838</t>
  </si>
  <si>
    <t>'GSM4972838_NPS-347_counts.txt'</t>
  </si>
  <si>
    <t>NPS-356</t>
  </si>
  <si>
    <t>date collected: 12-12-2016</t>
  </si>
  <si>
    <t>GSM4972839</t>
  </si>
  <si>
    <t>'GSM4972839_NPS-356_counts.txt'</t>
  </si>
  <si>
    <t>NPS-358</t>
  </si>
  <si>
    <t>GSM4972840</t>
  </si>
  <si>
    <t>'GSM4972840_NPS-358_counts.txt'</t>
  </si>
  <si>
    <t>NPS-472</t>
  </si>
  <si>
    <t>GSM4972841</t>
  </si>
  <si>
    <t>'GSM4972841_NPS-472_counts.txt'</t>
  </si>
  <si>
    <t>NPS-475</t>
  </si>
  <si>
    <t>GSM4972842</t>
  </si>
  <si>
    <t>'GSM4972842_NPS-475_counts.txt'</t>
  </si>
  <si>
    <t>NPS-363</t>
  </si>
  <si>
    <t>date collected: 12-13-2016</t>
  </si>
  <si>
    <t>GSM4972843</t>
  </si>
  <si>
    <t>'GSM4972843_NPS-363_counts.txt'</t>
  </si>
  <si>
    <t>NPS-362</t>
  </si>
  <si>
    <t>date collected: 12-19-2016</t>
  </si>
  <si>
    <t>GSM4972844</t>
  </si>
  <si>
    <t>'GSM4972844_NPS-362_counts.txt'</t>
  </si>
  <si>
    <t>NPS-367</t>
  </si>
  <si>
    <t>GSM4972845</t>
  </si>
  <si>
    <t>'GSM4972845_NPS-367_counts.txt'</t>
  </si>
  <si>
    <t>NPS-518</t>
  </si>
  <si>
    <t>pathogen: Respiratory syncytial virus</t>
  </si>
  <si>
    <t>GSM4972846</t>
  </si>
  <si>
    <t>'GSM4972846_NPS-518_counts.txt'</t>
  </si>
  <si>
    <t>NPS-519</t>
  </si>
  <si>
    <t>GSM4972847</t>
  </si>
  <si>
    <t>'GSM4972847_NPS-519_counts.txt'</t>
  </si>
  <si>
    <t>NPS-515</t>
  </si>
  <si>
    <t>date collected: 12-20-2016</t>
  </si>
  <si>
    <t>GSM4972848</t>
  </si>
  <si>
    <t>'GSM4972848_NPS-515_counts.txt'</t>
  </si>
  <si>
    <t>NPS-355</t>
  </si>
  <si>
    <t>date collected: 12-31-2016</t>
  </si>
  <si>
    <t>GSM4972849</t>
  </si>
  <si>
    <t>'GSM4972849_NPS-355_counts.txt'</t>
  </si>
  <si>
    <t>NPS-361</t>
  </si>
  <si>
    <t>GSM4972850</t>
  </si>
  <si>
    <t>'GSM4972850_NPS-361_counts.txt'</t>
  </si>
  <si>
    <t>NPS-354</t>
  </si>
  <si>
    <t>date collected: 1-1-2017</t>
  </si>
  <si>
    <t>GSM4972851</t>
  </si>
  <si>
    <t>'GSM4972851_NPS-354_counts.txt'</t>
  </si>
  <si>
    <t>NPS-357</t>
  </si>
  <si>
    <t>GSM4972852</t>
  </si>
  <si>
    <t>'GSM4972852_NPS-357_counts.txt'</t>
  </si>
  <si>
    <t>NPS-370</t>
  </si>
  <si>
    <t>GSM4972853</t>
  </si>
  <si>
    <t>'GSM4972853_NPS-370_counts.txt'</t>
  </si>
  <si>
    <t>NPS-376</t>
  </si>
  <si>
    <t>GSM4972854</t>
  </si>
  <si>
    <t>'GSM4972854_NPS-376_counts.txt'</t>
  </si>
  <si>
    <t>NPS-380</t>
  </si>
  <si>
    <t>GSM4972855</t>
  </si>
  <si>
    <t>'GSM4972855_NPS-380_counts.txt'</t>
  </si>
  <si>
    <t>NPS-381</t>
  </si>
  <si>
    <t>GSM4972856</t>
  </si>
  <si>
    <t>'GSM4972856_NPS-381_counts.txt'</t>
  </si>
  <si>
    <t>NPS-384</t>
  </si>
  <si>
    <t>date collected: 1-2-2017</t>
  </si>
  <si>
    <t>GSM4972857</t>
  </si>
  <si>
    <t>'GSM4972857_NPS-384_counts.txt'</t>
  </si>
  <si>
    <t>NPS-364</t>
  </si>
  <si>
    <t>date collected: 1-3-2017</t>
  </si>
  <si>
    <t>GSM4972858</t>
  </si>
  <si>
    <t>'GSM4972858_NPS-364_counts.txt'</t>
  </si>
  <si>
    <t>NPS-371</t>
  </si>
  <si>
    <t>GSM4972859</t>
  </si>
  <si>
    <t>'GSM4972859_NPS-371_counts.txt'</t>
  </si>
  <si>
    <t>NPS-377</t>
  </si>
  <si>
    <t>GSM4972860</t>
  </si>
  <si>
    <t>'GSM4972860_NPS-377_counts.txt'</t>
  </si>
  <si>
    <t>NPS-386</t>
  </si>
  <si>
    <t>GSM4972861</t>
  </si>
  <si>
    <t>'GSM4972861_NPS-386_counts.txt'</t>
  </si>
  <si>
    <t>NPS-366</t>
  </si>
  <si>
    <t>date collected: 1-4-2017</t>
  </si>
  <si>
    <t>GSM4972862</t>
  </si>
  <si>
    <t>'GSM4972862_NPS-366_counts.txt'</t>
  </si>
  <si>
    <t>NPS-369</t>
  </si>
  <si>
    <t>GSM4972863</t>
  </si>
  <si>
    <t>'GSM4972863_NPS-369_counts.txt'</t>
  </si>
  <si>
    <t>NPS-374</t>
  </si>
  <si>
    <t>GSM4972864</t>
  </si>
  <si>
    <t>'GSM4972864_NPS-374_counts.txt'</t>
  </si>
  <si>
    <t>NPS-387</t>
  </si>
  <si>
    <t>GSM4972865</t>
  </si>
  <si>
    <t>'GSM4972865_NPS-387_counts.txt'</t>
  </si>
  <si>
    <t>NPS-365</t>
  </si>
  <si>
    <t>date collected: 1-5-2017</t>
  </si>
  <si>
    <t>GSM4972866</t>
  </si>
  <si>
    <t>'GSM4972866_NPS-365_counts.txt'</t>
  </si>
  <si>
    <t>NPS-348</t>
  </si>
  <si>
    <t>date collected: 1-6-2017</t>
  </si>
  <si>
    <t>GSM4972867</t>
  </si>
  <si>
    <t>'GSM4972867_NPS-348_counts.txt'</t>
  </si>
  <si>
    <t>NPS-390</t>
  </si>
  <si>
    <t>date collected: 1-7-2017</t>
  </si>
  <si>
    <t>GSM4972868</t>
  </si>
  <si>
    <t>'GSM4972868_NPS-390_counts.txt'</t>
  </si>
  <si>
    <t>NPS-391</t>
  </si>
  <si>
    <t>GSM4972869</t>
  </si>
  <si>
    <t>'GSM4972869_NPS-391_counts.txt'</t>
  </si>
  <si>
    <t>NPS-427</t>
  </si>
  <si>
    <t>GSM4972870</t>
  </si>
  <si>
    <t>'GSM4972870_NPS-427_counts.txt'</t>
  </si>
  <si>
    <t>NPS-389</t>
  </si>
  <si>
    <t>date collected: 1-8-2017</t>
  </si>
  <si>
    <t>GSM4972871</t>
  </si>
  <si>
    <t>'GSM4972871_NPS-389_counts.txt'</t>
  </si>
  <si>
    <t>NPS-425</t>
  </si>
  <si>
    <t>GSM4972872</t>
  </si>
  <si>
    <t>'GSM4972872_NPS-425_counts.txt'</t>
  </si>
  <si>
    <t>NPS-426</t>
  </si>
  <si>
    <t>GSM4972873</t>
  </si>
  <si>
    <t>'GSM4972873_NPS-426_counts.txt'</t>
  </si>
  <si>
    <t>NPS-428</t>
  </si>
  <si>
    <t>GSM4972874</t>
  </si>
  <si>
    <t>'GSM4972874_NPS-428_counts.txt'</t>
  </si>
  <si>
    <t>NPS-430</t>
  </si>
  <si>
    <t>date collected: 1-11-2017</t>
  </si>
  <si>
    <t>GSM4972875</t>
  </si>
  <si>
    <t>'GSM4972875_NPS-430_counts.txt'</t>
  </si>
  <si>
    <t>NPS-432</t>
  </si>
  <si>
    <t>date collected: 1-13-2017</t>
  </si>
  <si>
    <t>GSM4972876</t>
  </si>
  <si>
    <t>'GSM4972876_NPS-432_counts.txt'</t>
  </si>
  <si>
    <t>NPS-433</t>
  </si>
  <si>
    <t>GSM4972877</t>
  </si>
  <si>
    <t>'GSM4972877_NPS-433_counts.txt'</t>
  </si>
  <si>
    <t>NPS-434</t>
  </si>
  <si>
    <t>GSM4972878</t>
  </si>
  <si>
    <t>'GSM4972878_NPS-434_counts.txt'</t>
  </si>
  <si>
    <t>NPS-435</t>
  </si>
  <si>
    <t>GSM4972879</t>
  </si>
  <si>
    <t>'GSM4972879_NPS-435_counts.txt'</t>
  </si>
  <si>
    <t>NPS-441</t>
  </si>
  <si>
    <t>date collected: 1-14-2017</t>
  </si>
  <si>
    <t>GSM4972880</t>
  </si>
  <si>
    <t>'GSM4972880_NPS-441_counts.txt'</t>
  </si>
  <si>
    <t>NPS-436</t>
  </si>
  <si>
    <t>date collected: 1-15-2017</t>
  </si>
  <si>
    <t>GSM4972881</t>
  </si>
  <si>
    <t>'GSM4972881_NPS-436_counts.txt'</t>
  </si>
  <si>
    <t>NPS-442</t>
  </si>
  <si>
    <t>date collected: 1-20-2017</t>
  </si>
  <si>
    <t>GSM4972882</t>
  </si>
  <si>
    <t>'GSM4972882_NPS-442_counts.txt'</t>
  </si>
  <si>
    <t>NPS-406</t>
  </si>
  <si>
    <t>date collected: 2-3-2017</t>
  </si>
  <si>
    <t>GSM4972883</t>
  </si>
  <si>
    <t>'GSM4972883_NPS-406_counts.txt'</t>
  </si>
  <si>
    <t>NPS-581</t>
  </si>
  <si>
    <t>date collected: 2-4-2017</t>
  </si>
  <si>
    <t>GSM4972884</t>
  </si>
  <si>
    <t>'GSM4972884_NPS-581_counts.txt'</t>
  </si>
  <si>
    <t>NPS-407</t>
  </si>
  <si>
    <t>date collected: 2-6-2017</t>
  </si>
  <si>
    <t>GSM4972885</t>
  </si>
  <si>
    <t>'GSM4972885_NPS-407_counts.txt'</t>
  </si>
  <si>
    <t>NPS-409</t>
  </si>
  <si>
    <t>GSM4972886</t>
  </si>
  <si>
    <t>'GSM4972886_NPS-409_counts.txt'</t>
  </si>
  <si>
    <t>NPS-413</t>
  </si>
  <si>
    <t>date collected: 2-9-2017</t>
  </si>
  <si>
    <t>GSM4972887</t>
  </si>
  <si>
    <t>'GSM4972887_NPS-413_counts.txt'</t>
  </si>
  <si>
    <t>NPS-554</t>
  </si>
  <si>
    <t>GSM4972888</t>
  </si>
  <si>
    <t>'GSM4972888_NPS-554_counts.txt'</t>
  </si>
  <si>
    <t>NPS-404</t>
  </si>
  <si>
    <t>date collected: 2-10-2017</t>
  </si>
  <si>
    <t>GSM4972889</t>
  </si>
  <si>
    <t>'GSM4972889_NPS-404_counts.txt'</t>
  </si>
  <si>
    <t>NPS-583</t>
  </si>
  <si>
    <t>date collected: 2-18-2017</t>
  </si>
  <si>
    <t>GSM4972890</t>
  </si>
  <si>
    <t>'GSM4972890_NPS-583_counts.txt'</t>
  </si>
  <si>
    <t>NPS-421</t>
  </si>
  <si>
    <t>date collected: 2-25-2017</t>
  </si>
  <si>
    <t>GSM4972891</t>
  </si>
  <si>
    <t>'GSM4972891_NPS-421_counts.txt'</t>
  </si>
  <si>
    <t>NPS-416</t>
  </si>
  <si>
    <t>date collected: 3-18-2017</t>
  </si>
  <si>
    <t>GSM4972892</t>
  </si>
  <si>
    <t>'GSM4972892_NPS-416_counts.txt'</t>
  </si>
  <si>
    <t>NPS-591</t>
  </si>
  <si>
    <t>date collected: 4-14-2017</t>
  </si>
  <si>
    <t>GSM4972893</t>
  </si>
  <si>
    <t>'GSM4972893_NPS-591_counts.txt'</t>
  </si>
  <si>
    <t>NPS-398</t>
  </si>
  <si>
    <t>date collected: 5-25-2017</t>
  </si>
  <si>
    <t>GSM4972894</t>
  </si>
  <si>
    <t>'GSM4972894_NPS-398_counts.txt'</t>
  </si>
  <si>
    <t>NPS-481</t>
  </si>
  <si>
    <t>date collected: 5-26-2017</t>
  </si>
  <si>
    <t>GSM4972895</t>
  </si>
  <si>
    <t>'GSM4972895_NPS-481_counts.txt'</t>
  </si>
  <si>
    <t>NPS-480</t>
  </si>
  <si>
    <t>date collected: 6-5-2017</t>
  </si>
  <si>
    <t>GSM4972896</t>
  </si>
  <si>
    <t>'GSM4972896_NPS-480_counts.txt'</t>
  </si>
  <si>
    <t>NPS-452</t>
  </si>
  <si>
    <t>date collected: 1-8-2019</t>
  </si>
  <si>
    <t>GSM4972897</t>
  </si>
  <si>
    <t>'GSM4972897_NPS-452_counts.txt'</t>
  </si>
  <si>
    <t>NPS-527</t>
  </si>
  <si>
    <t>date collected: 1-16-2019</t>
  </si>
  <si>
    <t>GSM4972898</t>
  </si>
  <si>
    <t>'GSM4972898_NPS-527_counts.txt'</t>
  </si>
  <si>
    <t>NPS-528</t>
  </si>
  <si>
    <t>GSM4972899</t>
  </si>
  <si>
    <t>'GSM4972899_NPS-528_counts.txt'</t>
  </si>
  <si>
    <t>NPS-531</t>
  </si>
  <si>
    <t>date collected: 1-17-2019</t>
  </si>
  <si>
    <t>GSM4972900</t>
  </si>
  <si>
    <t>'GSM4972900_NPS-531_counts.txt'</t>
  </si>
  <si>
    <t>NPS-532</t>
  </si>
  <si>
    <t>GSM4972901</t>
  </si>
  <si>
    <t>'GSM4972901_NPS-532_counts.txt'</t>
  </si>
  <si>
    <t>NPS-451</t>
  </si>
  <si>
    <t>date collected: 1-25-2019</t>
  </si>
  <si>
    <t>GSM4972902</t>
  </si>
  <si>
    <t>'GSM4972902_NPS-451_counts.txt'</t>
  </si>
  <si>
    <t>NPS-453</t>
  </si>
  <si>
    <t>date collected: 2-6-2019</t>
  </si>
  <si>
    <t>GSM4972903</t>
  </si>
  <si>
    <t>'GSM4972903_NPS-453_counts.txt'</t>
  </si>
  <si>
    <t>NPS-526</t>
  </si>
  <si>
    <t>date collected: 2-7-2019</t>
  </si>
  <si>
    <t>GSM4972904</t>
  </si>
  <si>
    <t>'GSM4972904_NPS-526_counts.txt'</t>
  </si>
  <si>
    <t>NPS-122</t>
  </si>
  <si>
    <t>GSM4973051</t>
  </si>
  <si>
    <t>'GSM4973051_NPS-122_counts.txt'</t>
  </si>
  <si>
    <t>NP14</t>
  </si>
  <si>
    <t>pathogen: Influenza</t>
  </si>
  <si>
    <t>GSM4973125</t>
  </si>
  <si>
    <t>'GSM4973125_NP14_counts.txt'</t>
  </si>
  <si>
    <t>NP15</t>
  </si>
  <si>
    <t>GSM4973126</t>
  </si>
  <si>
    <t>'GSM4973126_NP15_counts.txt'</t>
  </si>
  <si>
    <t>NP17</t>
  </si>
  <si>
    <t>GSM4973127</t>
  </si>
  <si>
    <t>'GSM4973127_NP17_counts.txt'</t>
  </si>
  <si>
    <t>NP197</t>
  </si>
  <si>
    <t>GSM4973128</t>
  </si>
  <si>
    <t>'GSM4973128_NP197_counts.txt'</t>
  </si>
  <si>
    <t>NP198</t>
  </si>
  <si>
    <t>GSM4973129</t>
  </si>
  <si>
    <t>'GSM4973129_NP198_counts.txt'</t>
  </si>
  <si>
    <t>NP199</t>
  </si>
  <si>
    <t>GSM4973130</t>
  </si>
  <si>
    <t>'GSM4973130_NP199_counts.txt'</t>
  </si>
  <si>
    <t>NP20</t>
  </si>
  <si>
    <t>GSM4973131</t>
  </si>
  <si>
    <t>'GSM4973131_NP20_counts.txt'</t>
  </si>
  <si>
    <t>NP21</t>
  </si>
  <si>
    <t>GSM4973132</t>
  </si>
  <si>
    <t>'GSM4973132_NP21_counts.txt'</t>
  </si>
  <si>
    <t>NP22</t>
  </si>
  <si>
    <t>GSM4973133</t>
  </si>
  <si>
    <t>'GSM4973133_NP22_counts.txt'</t>
  </si>
  <si>
    <t>NP68</t>
  </si>
  <si>
    <t>GSM4973144</t>
  </si>
  <si>
    <t>'GSM4973144_NP68_counts.txt'</t>
  </si>
  <si>
    <t>NP69</t>
  </si>
  <si>
    <t>GSM4973145</t>
  </si>
  <si>
    <t>'GSM4973145_NP69_counts.txt'</t>
  </si>
  <si>
    <t>NP70</t>
  </si>
  <si>
    <t>GSM4973146</t>
  </si>
  <si>
    <t>'GSM4973146_NP70_counts.txt'</t>
  </si>
  <si>
    <t>NP71</t>
  </si>
  <si>
    <t>GSM4973147</t>
  </si>
  <si>
    <t>'GSM4973147_NP71_counts.txt'</t>
  </si>
  <si>
    <t>NP72</t>
  </si>
  <si>
    <t>GSM4973148</t>
  </si>
  <si>
    <t>'GSM4973148_NP72_counts.txt'</t>
  </si>
  <si>
    <t>NP73</t>
  </si>
  <si>
    <t>pathogen: Coronavirus NL63</t>
  </si>
  <si>
    <t>GSM4973149</t>
  </si>
  <si>
    <t>'GSM4973149_NP73_counts.txt'</t>
  </si>
  <si>
    <t>NP74</t>
  </si>
  <si>
    <t>pathogen: Coronavirus OC43</t>
  </si>
  <si>
    <t>GSM4973150</t>
  </si>
  <si>
    <t>'GSM4973150_NP74_counts.txt'</t>
  </si>
  <si>
    <t>NP75</t>
  </si>
  <si>
    <t>pathogen: Coronavirus 229E</t>
  </si>
  <si>
    <t>GSM4973151</t>
  </si>
  <si>
    <t>'GSM4973151_NP75_counts.txt'</t>
  </si>
  <si>
    <t>NP76</t>
  </si>
  <si>
    <t>GSM4973152</t>
  </si>
  <si>
    <t>'GSM4973152_NP76_counts.txt'</t>
  </si>
  <si>
    <t>NP77</t>
  </si>
  <si>
    <t>GSM4973153</t>
  </si>
  <si>
    <t>'GSM4973153_NP77_counts.txt'</t>
  </si>
  <si>
    <t>NP78</t>
  </si>
  <si>
    <t>pathogen: Coronavirus HKU1</t>
  </si>
  <si>
    <t>GSM4973154</t>
  </si>
  <si>
    <t>'GSM4973154_NP78_counts.txt'</t>
  </si>
  <si>
    <t>NP79</t>
  </si>
  <si>
    <t>GSM4973155</t>
  </si>
  <si>
    <t>'GSM4973155_NP79_counts.txt'</t>
  </si>
  <si>
    <t>NP80</t>
  </si>
  <si>
    <t>GSM4973156</t>
  </si>
  <si>
    <t>'GSM4973156_NP80_counts.txt'</t>
  </si>
  <si>
    <t>NPS-193</t>
  </si>
  <si>
    <t>GSM4973157</t>
  </si>
  <si>
    <t>'GSM4973157_NPS-193_counts.txt'</t>
  </si>
  <si>
    <t>NPS-194</t>
  </si>
  <si>
    <t>GSM4973158</t>
  </si>
  <si>
    <t>'GSM4973158_NPS-194_counts.txt'</t>
  </si>
  <si>
    <t>NPS-195</t>
  </si>
  <si>
    <t>GSM4973159</t>
  </si>
  <si>
    <t>'GSM4973159_NPS-195_counts.txt'</t>
  </si>
  <si>
    <t>NPS-196</t>
  </si>
  <si>
    <t>GSM4973160</t>
  </si>
  <si>
    <t>'GSM4973160_NPS-196_counts.txt'</t>
  </si>
  <si>
    <t>NPS-83</t>
  </si>
  <si>
    <t>GSM4973163</t>
  </si>
  <si>
    <t>'GSM4973163_NPS-83_counts.txt'</t>
  </si>
  <si>
    <t>NPS-85</t>
  </si>
  <si>
    <t>GSM4973164</t>
  </si>
  <si>
    <t>'GSM4973164_NPS-85_counts.txt'</t>
  </si>
  <si>
    <t>NPS-87</t>
  </si>
  <si>
    <t>GSM4973165</t>
  </si>
  <si>
    <t>'GSM4973165_NPS-87_counts.txt'</t>
  </si>
  <si>
    <t>WB32</t>
  </si>
  <si>
    <t>Whole Blood</t>
  </si>
  <si>
    <t>pathogen: SARS-CoV-2, NP</t>
  </si>
  <si>
    <t>disease severity: Hospitalized/ICU</t>
  </si>
  <si>
    <t>GSM4973202</t>
  </si>
  <si>
    <t>'GSM4973202_WB32_counts.txt'</t>
  </si>
  <si>
    <t>WB34</t>
  </si>
  <si>
    <t>date collected: 3-18-2020</t>
  </si>
  <si>
    <t>GSM4973203</t>
  </si>
  <si>
    <t>'GSM4973203_WB34_counts.txt'</t>
  </si>
  <si>
    <t>WB19</t>
  </si>
  <si>
    <t>GSM4973204</t>
  </si>
  <si>
    <t>'GSM4973204_WB19_counts.txt'</t>
  </si>
  <si>
    <t>WB35</t>
  </si>
  <si>
    <t>GSM4973205</t>
  </si>
  <si>
    <t>'GSM4973205_WB35_counts.txt'</t>
  </si>
  <si>
    <t>WB23</t>
  </si>
  <si>
    <t>GSM4973206</t>
  </si>
  <si>
    <t>'GSM4973206_WB23_counts.txt'</t>
  </si>
  <si>
    <t>WB36</t>
  </si>
  <si>
    <t>GSM4973207</t>
  </si>
  <si>
    <t>'GSM4973207_WB36_counts.txt'</t>
  </si>
  <si>
    <t>WB25</t>
  </si>
  <si>
    <t>GSM4973208</t>
  </si>
  <si>
    <t>'GSM4973208_WB25_counts.txt'</t>
  </si>
  <si>
    <t>WB50</t>
  </si>
  <si>
    <t>GSM4973186</t>
  </si>
  <si>
    <t>'GSM4973186_WB50_counts.txt'</t>
  </si>
  <si>
    <t>WB51</t>
  </si>
  <si>
    <t>GSM4973187</t>
  </si>
  <si>
    <t>'GSM4973187_WB51_counts.txt'</t>
  </si>
  <si>
    <t>WB53</t>
  </si>
  <si>
    <t>GSM4973188</t>
  </si>
  <si>
    <t>'GSM4973188_WB53_counts.txt'</t>
  </si>
  <si>
    <t>WB52</t>
  </si>
  <si>
    <t>GSM4973189</t>
  </si>
  <si>
    <t>'GSM4973189_WB52_counts.txt'</t>
  </si>
  <si>
    <t>WB12</t>
  </si>
  <si>
    <t>GSM4973190</t>
  </si>
  <si>
    <t>'GSM4973190_WB12_counts.txt'</t>
  </si>
  <si>
    <t>WB45</t>
  </si>
  <si>
    <t>GSM4973191</t>
  </si>
  <si>
    <t>'GSM4973191_WB45_counts.txt'</t>
  </si>
  <si>
    <t>WB13</t>
  </si>
  <si>
    <t>GSM4973192</t>
  </si>
  <si>
    <t>'GSM4973192_WB13_counts.txt'</t>
  </si>
  <si>
    <t>WB43</t>
  </si>
  <si>
    <t>GSM4973193</t>
  </si>
  <si>
    <t>'GSM4973193_WB43_counts.txt'</t>
  </si>
  <si>
    <t>WB55</t>
  </si>
  <si>
    <t>GSM4973194</t>
  </si>
  <si>
    <t>'GSM4973194_WB55_counts.txt'</t>
  </si>
  <si>
    <t>WB14</t>
  </si>
  <si>
    <t>GSM4973195</t>
  </si>
  <si>
    <t>'GSM4973195_WB14_counts.txt'</t>
  </si>
  <si>
    <t>WB54</t>
  </si>
  <si>
    <t>GSM4973196</t>
  </si>
  <si>
    <t>'GSM4973196_WB54_counts.txt'</t>
  </si>
  <si>
    <t>WB46</t>
  </si>
  <si>
    <t>GSM4973197</t>
  </si>
  <si>
    <t>'GSM4973197_WB46_counts.txt'</t>
  </si>
  <si>
    <t>WB47</t>
  </si>
  <si>
    <t>GSM4973198</t>
  </si>
  <si>
    <t>'GSM4973198_WB47_counts.txt'</t>
  </si>
  <si>
    <t>WB44</t>
  </si>
  <si>
    <t>GSM4973199</t>
  </si>
  <si>
    <t>'GSM4973199_WB44_counts.txt'</t>
  </si>
  <si>
    <t>WB15</t>
  </si>
  <si>
    <t>GSM4973200</t>
  </si>
  <si>
    <t>'GSM4973200_WB15_counts.txt'</t>
  </si>
  <si>
    <t>WB48</t>
  </si>
  <si>
    <t>GSM4973201</t>
  </si>
  <si>
    <t>'GSM4973201_WB48_counts.txt'</t>
  </si>
  <si>
    <t>WB41</t>
  </si>
  <si>
    <t>GSM4973209</t>
  </si>
  <si>
    <t>'GSM4973209_WB41_counts.txt'</t>
  </si>
  <si>
    <t>WB26</t>
  </si>
  <si>
    <t>GSM4973210</t>
  </si>
  <si>
    <t>'GSM4973210_WB26_counts.txt'</t>
  </si>
  <si>
    <t>WB27</t>
  </si>
  <si>
    <t>GSM4973211</t>
  </si>
  <si>
    <t>'GSM4973211_WB27_counts.txt'</t>
  </si>
  <si>
    <t>WB28</t>
  </si>
  <si>
    <t>GSM4973212</t>
  </si>
  <si>
    <t>'GSM4973212_WB28_counts.txt'</t>
  </si>
  <si>
    <t>WB4</t>
  </si>
  <si>
    <t>date collected: 3-6-2018</t>
  </si>
  <si>
    <t>GSM4973166</t>
  </si>
  <si>
    <t>'GSM4973166_WB4_counts.txt'</t>
  </si>
  <si>
    <t>WB37</t>
  </si>
  <si>
    <t>date collected: 3-4-2018</t>
  </si>
  <si>
    <t>GSM4973167</t>
  </si>
  <si>
    <t>'GSM4973167_WB37_counts.txt'</t>
  </si>
  <si>
    <t>WB38</t>
  </si>
  <si>
    <t>GSM4973168</t>
  </si>
  <si>
    <t>'GSM4973168_WB38_counts.txt'</t>
  </si>
  <si>
    <t>WB5</t>
  </si>
  <si>
    <t>date collected: 3-8-2018</t>
  </si>
  <si>
    <t>GSM4973169</t>
  </si>
  <si>
    <t>'GSM4973169_WB5_counts.txt'</t>
  </si>
  <si>
    <t>WB6</t>
  </si>
  <si>
    <t>date collected: 3-9-2018</t>
  </si>
  <si>
    <t>GSM4973170</t>
  </si>
  <si>
    <t>'GSM4973170_WB6_counts.txt'</t>
  </si>
  <si>
    <t>WB39</t>
  </si>
  <si>
    <t>GSM4973171</t>
  </si>
  <si>
    <t>'GSM4973171_WB39_counts.txt'</t>
  </si>
  <si>
    <t>WB2</t>
  </si>
  <si>
    <t>date collected: 3-11-2018</t>
  </si>
  <si>
    <t>GSM4973172</t>
  </si>
  <si>
    <t>'GSM4973172_WB2_counts.txt'</t>
  </si>
  <si>
    <t>WB7</t>
  </si>
  <si>
    <t>date collected: 3-12-2018</t>
  </si>
  <si>
    <t>GSM4973173</t>
  </si>
  <si>
    <t>'GSM4973173_WB7_counts.txt'</t>
  </si>
  <si>
    <t>WB3</t>
  </si>
  <si>
    <t>date collected: 3-13-2018</t>
  </si>
  <si>
    <t>GSM4973174</t>
  </si>
  <si>
    <t>'GSM4973174_WB3_counts.txt'</t>
  </si>
  <si>
    <t>WB1</t>
  </si>
  <si>
    <t>date collected: 3-14-2018</t>
  </si>
  <si>
    <t>GSM4973175</t>
  </si>
  <si>
    <t>'GSM4973175_WB1_counts.txt'</t>
  </si>
  <si>
    <t>WB40</t>
  </si>
  <si>
    <t>date collected: 3-20-218</t>
  </si>
  <si>
    <t>GSM4973176</t>
  </si>
  <si>
    <t>'GSM4973176_WB40_counts.txt'</t>
  </si>
  <si>
    <t>WB8</t>
  </si>
  <si>
    <t>date collected: 4-1-2018</t>
  </si>
  <si>
    <t>GSM4973177</t>
  </si>
  <si>
    <t>'GSM4973177_WB8_counts.txt'</t>
  </si>
  <si>
    <t>WB29</t>
  </si>
  <si>
    <t>date collected: 3-31-2018</t>
  </si>
  <si>
    <t>GSM4973178</t>
  </si>
  <si>
    <t>'GSM4973178_WB29_counts.txt'</t>
  </si>
  <si>
    <t>WB9</t>
  </si>
  <si>
    <t>date collected: 4-2-2018</t>
  </si>
  <si>
    <t>GSM4973179</t>
  </si>
  <si>
    <t>'GSM4973179_WB9_counts.txt'</t>
  </si>
  <si>
    <t>WB42</t>
  </si>
  <si>
    <t>GSM4973180</t>
  </si>
  <si>
    <t>'GSM4973180_WB42_counts.txt'</t>
  </si>
  <si>
    <t>WB49</t>
  </si>
  <si>
    <t>date collected: 4-3-2018</t>
  </si>
  <si>
    <t>GSM4973181</t>
  </si>
  <si>
    <t>'GSM4973181_WB49_counts.txt'</t>
  </si>
  <si>
    <t>WB10</t>
  </si>
  <si>
    <t>date collected: 4-9-2018</t>
  </si>
  <si>
    <t>GSM4973182</t>
  </si>
  <si>
    <t>'GSM4973182_WB10_counts.txt'</t>
  </si>
  <si>
    <t>WB30</t>
  </si>
  <si>
    <t>date collected: 4-22-2018</t>
  </si>
  <si>
    <t>GSM4973183</t>
  </si>
  <si>
    <t>'GSM4973183_WB30_counts.txt'</t>
  </si>
  <si>
    <t>WB11</t>
  </si>
  <si>
    <t>date collected: 2-14-2019</t>
  </si>
  <si>
    <t>GSM4973184</t>
  </si>
  <si>
    <t>'GSM4973184_WB11_counts.txt'</t>
  </si>
  <si>
    <t>WB31</t>
  </si>
  <si>
    <t>date collected: 2-1-2019</t>
  </si>
  <si>
    <t>GSM4973185</t>
  </si>
  <si>
    <t>'GSM4973185_WB31_counts.txt'</t>
  </si>
  <si>
    <t>FLU-22_S38</t>
  </si>
  <si>
    <t>disease state: Bacterial sepsis</t>
  </si>
  <si>
    <t>pathogen: Escherichia coli, blood culture</t>
  </si>
  <si>
    <t>date collected: 8-21-2018</t>
  </si>
  <si>
    <t>GSM4973213</t>
  </si>
  <si>
    <t>'GSM4973213_FLU-22_S38_counts.txt'</t>
  </si>
  <si>
    <t>FLU-27_S195</t>
  </si>
  <si>
    <t>pathogen: Group C Streptococcus, blood culture</t>
  </si>
  <si>
    <t>date collected: 8-22-2018</t>
  </si>
  <si>
    <t>GSM4973214</t>
  </si>
  <si>
    <t>'GSM4973214_FLU-27_S195_counts.txt'</t>
  </si>
  <si>
    <t>FLU-29_S179</t>
  </si>
  <si>
    <t>pathogen: Klebsiella pneumoniae, blood culture</t>
  </si>
  <si>
    <t>GSM4973215</t>
  </si>
  <si>
    <t>'GSM4973215_FLU-29_S179_counts.txt'</t>
  </si>
  <si>
    <t>FLU-30_S39</t>
  </si>
  <si>
    <t>pathogen: Klebsiella oxytoca, blood culture</t>
  </si>
  <si>
    <t>GSM4973216</t>
  </si>
  <si>
    <t>'GSM4973216_FLU-30_S39_counts.txt'</t>
  </si>
  <si>
    <t>Flu45</t>
  </si>
  <si>
    <t>pathogen: Escherichia coli, urine culture</t>
  </si>
  <si>
    <t>date collected: 9-12-2018</t>
  </si>
  <si>
    <t>GSM4973217</t>
  </si>
  <si>
    <t>'GSM4973217_FLU_45_counts.txt'</t>
  </si>
  <si>
    <t>Flu83_S110</t>
  </si>
  <si>
    <t>date collected: 11-9-2018</t>
  </si>
  <si>
    <t>GSM4973218</t>
  </si>
  <si>
    <t>'GSM4973218_Flu83_S110_counts.txt'</t>
  </si>
  <si>
    <t>gene_id</t>
  </si>
  <si>
    <t>ENSG00000115657</t>
  </si>
  <si>
    <t>ENSG00000135835</t>
  </si>
  <si>
    <t>ENSG00000121211</t>
  </si>
  <si>
    <t>ENSG00000129465</t>
  </si>
  <si>
    <t>ENSG00000157106</t>
  </si>
  <si>
    <t>ENSG00000094804</t>
  </si>
  <si>
    <t>ENSG00000170265</t>
  </si>
  <si>
    <t>ENSG00000112877</t>
  </si>
  <si>
    <t>Adult17_Neg_Visit1</t>
  </si>
  <si>
    <t>Adult17_Neg_Visit2</t>
  </si>
  <si>
    <t>Adult17_Neg_Visit3</t>
  </si>
  <si>
    <t>Adult17_Neg_Visit5</t>
  </si>
  <si>
    <t>Adult8_Pos_Interval1</t>
  </si>
  <si>
    <t>Adult8_Pos_Interval2</t>
  </si>
  <si>
    <t>Adult8_Pos_Interval3</t>
  </si>
  <si>
    <t>Adult9_Pos_Interval1</t>
  </si>
  <si>
    <t>Adult9_Pos_Interval2</t>
  </si>
  <si>
    <t>Adult9_Pos_Interval3</t>
  </si>
  <si>
    <t>Adult9_Pos_Interval4</t>
  </si>
  <si>
    <t>Adult9_Pos_Interval5</t>
  </si>
  <si>
    <t>Cluster1_Child1_Pos_Interval1</t>
  </si>
  <si>
    <t>Cluster1_Child1_Pos_Interval2</t>
  </si>
  <si>
    <t>Cluster1_Child1_Pos_Interval3</t>
  </si>
  <si>
    <t>Cluster1_Child1_Pos_Interval4</t>
  </si>
  <si>
    <t>Cluster1_Child1_Pos_Interval5</t>
  </si>
  <si>
    <t>Cluster1_Adult1_Pos_Interval1</t>
  </si>
  <si>
    <t>Cluster1_Adult1_Pos_Interval2</t>
  </si>
  <si>
    <t>Cluster1_Adult1_Pos_Interval3</t>
  </si>
  <si>
    <t>Cluster1_Adult1_Pos_Interval4</t>
  </si>
  <si>
    <t>Cluster1_Adult1_Pos_Interval5</t>
  </si>
  <si>
    <t>Cluster1_Adult2_Neg_Visit1</t>
  </si>
  <si>
    <t>Cluster1_Adult2_Neg_Visit2</t>
  </si>
  <si>
    <t>Cluster1_Adult2_Neg_Visit3</t>
  </si>
  <si>
    <t>Cluster1_Adult2_Neg_Visit5</t>
  </si>
  <si>
    <t>Cluster1_Child2_Pos_Interval1</t>
  </si>
  <si>
    <t>Cluster1_Child2_Pos_Interval2</t>
  </si>
  <si>
    <t>Cluster1_Child2_Pos_Interval3</t>
  </si>
  <si>
    <t>Cluster1_Child2_Pos_Interval4</t>
  </si>
  <si>
    <t>Cluster1_Child2_Pos_Interval5</t>
  </si>
  <si>
    <t>Cluster1_Child3_Pos_Interval1</t>
  </si>
  <si>
    <t>Cluster1_Child3_Pos_Interval2</t>
  </si>
  <si>
    <t>Cluster1_Child3_Pos_Interval3</t>
  </si>
  <si>
    <t>Cluster1_Child3_Pos_Interval4</t>
  </si>
  <si>
    <t>Cluster1_Child3_Pos_Interval5</t>
  </si>
  <si>
    <t>Cluster1_Child4_Neg_Visit1</t>
  </si>
  <si>
    <t>Cluster1_Child4_Neg_Visit3</t>
  </si>
  <si>
    <t>Cluster1_Child4_Neg_Visit5</t>
  </si>
  <si>
    <t>Cluster2_Adult1_Pos_Interval1</t>
  </si>
  <si>
    <t>Cluster2_Adult1_Pos_Interval2</t>
  </si>
  <si>
    <t>Cluster2_Adult1_Pos_Interval3</t>
  </si>
  <si>
    <t>Cluster2_Adult1_Pos_Interval4</t>
  </si>
  <si>
    <t>Cluster2_Adult1_Pos_Interval5</t>
  </si>
  <si>
    <t>Cluster2_Adult2_Neg_Visit1</t>
  </si>
  <si>
    <t>Cluster2_Adult2_Neg_Visit2</t>
  </si>
  <si>
    <t>Cluster2_Adult2_Neg_Visit3</t>
  </si>
  <si>
    <t>Cluster2_Adult2_Neg_Visit5</t>
  </si>
  <si>
    <t>Cluster2_Child1_Pos_Interval1</t>
  </si>
  <si>
    <t>Cluster2_Child1_Pos_Interval2</t>
  </si>
  <si>
    <t>Cluster2_Child1_Pos_Interval3</t>
  </si>
  <si>
    <t>Cluster2_Child1_Pos_Interval4</t>
  </si>
  <si>
    <t>Adult10_Pos_Interval1</t>
  </si>
  <si>
    <t>Adult10_Pos_Interval3</t>
  </si>
  <si>
    <t>Adult10_Pos_Interval4</t>
  </si>
  <si>
    <t>Adult10_Pos_Interval5</t>
  </si>
  <si>
    <t>Adult11_Pos_Interval2</t>
  </si>
  <si>
    <t>Adult11_Pos_Interval3</t>
  </si>
  <si>
    <t>Adult11_Pos_Interval5</t>
  </si>
  <si>
    <t>Adult12_Pos_Interval1</t>
  </si>
  <si>
    <t>Adult12_Pos_Interval2</t>
  </si>
  <si>
    <t>Adult12_Pos_Interval3</t>
  </si>
  <si>
    <t>Adult12_Pos_Interval4</t>
  </si>
  <si>
    <t>Adult12_Pos_Interval5</t>
  </si>
  <si>
    <t>Cluster3_Child1_Pos_Interval2</t>
  </si>
  <si>
    <t>Cluster3_Child1_Pos_Interval5</t>
  </si>
  <si>
    <t>Adult13_Pos_Interval1</t>
  </si>
  <si>
    <t>Adult13_Pos_Interval2</t>
  </si>
  <si>
    <t>Adult13_Pos_Interval3</t>
  </si>
  <si>
    <t>Adult13_Pos_Interval4</t>
  </si>
  <si>
    <t>Cluster4_Adult1_Pos_Interval2</t>
  </si>
  <si>
    <t>Cluster4_Adult1_Pos_Interval3</t>
  </si>
  <si>
    <t>Cluster4_Adult1_Pos_Interval5</t>
  </si>
  <si>
    <t>Cluster4_Child1_Pos_Interval1</t>
  </si>
  <si>
    <t>Cluster4_Child1_Pos_Interval2</t>
  </si>
  <si>
    <t>Cluster4_Child1_Pos_Interval4</t>
  </si>
  <si>
    <t>Cluster4_Child2_Pos_Interval1</t>
  </si>
  <si>
    <t>Cluster4_Child2_Pos_Interval2</t>
  </si>
  <si>
    <t>Cluster4_Child2_Pos_Interval4</t>
  </si>
  <si>
    <t>Cluster4_Child3_Pos_Interval1</t>
  </si>
  <si>
    <t>Adult15_Pos_Interval1</t>
  </si>
  <si>
    <t>Adult15_Pos_Interval2</t>
  </si>
  <si>
    <t>Adult15_Pos_Interval4</t>
  </si>
  <si>
    <t>Adult15_Pos_Interval5</t>
  </si>
  <si>
    <t>Cluster5_Adult1_Pos_Interval1</t>
  </si>
  <si>
    <t>Cluster5_Adult1_Pos_Interval2</t>
  </si>
  <si>
    <t>Cluster5_Adult1_Pos_Interval3</t>
  </si>
  <si>
    <t>Cluster5_Adult1_Pos_Interval4</t>
  </si>
  <si>
    <t>Cluster5_Adult1_Pos_Interval5</t>
  </si>
  <si>
    <t>Cluster5_Adult2_Pos_Interval1</t>
  </si>
  <si>
    <t>Cluster5_Adult2_Pos_Interval2</t>
  </si>
  <si>
    <t>Cluster5_Adult2_Pos_Interval3</t>
  </si>
  <si>
    <t>Cluster5_Adult2_Pos_Interval4</t>
  </si>
  <si>
    <t>Cluster5_Adult2_Pos_Interval5</t>
  </si>
  <si>
    <t>Cluster5_Child1_Pos_Interval1</t>
  </si>
  <si>
    <t>Cluster5_Child1_Pos_Interval2</t>
  </si>
  <si>
    <t>Cluster5_Child1_Pos_Interval4</t>
  </si>
  <si>
    <t>Cluster5_Child1_Pos_Interval5</t>
  </si>
  <si>
    <t>ABCB6</t>
  </si>
  <si>
    <t>KIAA1614</t>
  </si>
  <si>
    <t>MND1</t>
  </si>
  <si>
    <t>RIPK3</t>
  </si>
  <si>
    <t>SMG1</t>
  </si>
  <si>
    <t>CDC6</t>
  </si>
  <si>
    <t>ZNF282</t>
  </si>
  <si>
    <t>CEP72</t>
  </si>
  <si>
    <t>gene_name</t>
  </si>
  <si>
    <t>R6</t>
  </si>
  <si>
    <t>R5</t>
  </si>
  <si>
    <t>R4</t>
  </si>
  <si>
    <t>R3</t>
  </si>
  <si>
    <t>R2</t>
  </si>
  <si>
    <t>R1</t>
  </si>
  <si>
    <t>P-9A</t>
  </si>
  <si>
    <t>P-30A</t>
  </si>
  <si>
    <t>P-29A</t>
  </si>
  <si>
    <t>P-25A</t>
  </si>
  <si>
    <t>P-20A</t>
  </si>
  <si>
    <t>P-19A</t>
  </si>
  <si>
    <t>P-17A</t>
  </si>
  <si>
    <t>P-15A</t>
  </si>
  <si>
    <t>P-11A</t>
  </si>
  <si>
    <t>P-10A</t>
  </si>
  <si>
    <t>H9</t>
  </si>
  <si>
    <t>H8</t>
  </si>
  <si>
    <t>H7</t>
  </si>
  <si>
    <t>H6</t>
  </si>
  <si>
    <t>H5</t>
  </si>
  <si>
    <t>H4</t>
  </si>
  <si>
    <t>H13</t>
  </si>
  <si>
    <t>H12</t>
  </si>
  <si>
    <t>H11</t>
  </si>
  <si>
    <t>H10</t>
  </si>
  <si>
    <t>!Sample_geo_accession</t>
  </si>
  <si>
    <t>ENSG00000147416</t>
  </si>
  <si>
    <t>ENSG00000165949</t>
  </si>
  <si>
    <t>ENSG00000026950</t>
  </si>
  <si>
    <t>ENSG00000082497</t>
  </si>
  <si>
    <t>ENSG00000133106</t>
  </si>
  <si>
    <t>GSM5073712</t>
  </si>
  <si>
    <t>GSM5073713</t>
  </si>
  <si>
    <t>GSM5073714</t>
  </si>
  <si>
    <t>GSM5073715</t>
  </si>
  <si>
    <t>GSM5073716</t>
  </si>
  <si>
    <t>GSM5073717</t>
  </si>
  <si>
    <t>GSM5073718</t>
  </si>
  <si>
    <t>GSM5073719</t>
  </si>
  <si>
    <t>GSM5073720</t>
  </si>
  <si>
    <t>GSM5073721</t>
  </si>
  <si>
    <t>GSM5073722</t>
  </si>
  <si>
    <t>GSM5073723</t>
  </si>
  <si>
    <t>GSM5073724</t>
  </si>
  <si>
    <t>GSM5073725</t>
  </si>
  <si>
    <t>GSM5073726</t>
  </si>
  <si>
    <t>GSM5073727</t>
  </si>
  <si>
    <t>GSM5073728</t>
  </si>
  <si>
    <t>GSM5073729</t>
  </si>
  <si>
    <t>GSM5073730</t>
  </si>
  <si>
    <t>GSM5073731</t>
  </si>
  <si>
    <t>GSM5073732</t>
  </si>
  <si>
    <t>GSM5073733</t>
  </si>
  <si>
    <t>GSM5073734</t>
  </si>
  <si>
    <t>GSM5073735</t>
  </si>
  <si>
    <t>GSM5073736</t>
  </si>
  <si>
    <t>GSM5073737</t>
  </si>
  <si>
    <t>GSM5073738</t>
  </si>
  <si>
    <t>GSM5073739</t>
  </si>
  <si>
    <t>GSM5073740</t>
  </si>
  <si>
    <t>GSM5073741</t>
  </si>
  <si>
    <t>GSM5073742</t>
  </si>
  <si>
    <t>GSM5073743</t>
  </si>
  <si>
    <t>GSM5073744</t>
  </si>
  <si>
    <t>GSM5073745</t>
  </si>
  <si>
    <t>GSM5073746</t>
  </si>
  <si>
    <t>GSM5073747</t>
  </si>
  <si>
    <t>GSM5073707</t>
  </si>
  <si>
    <t>GSM5073708</t>
  </si>
  <si>
    <t>GSM5073709</t>
  </si>
  <si>
    <t>GSM5073710</t>
  </si>
  <si>
    <t>GSM5073711</t>
  </si>
  <si>
    <t>TC0200016774.hg.1</t>
  </si>
  <si>
    <t>TC0100010810.hg.1</t>
  </si>
  <si>
    <t>TC0400009037.hg.1</t>
  </si>
  <si>
    <t>TC1400010726.hg.1</t>
  </si>
  <si>
    <t>TC1600009620.hg.1</t>
  </si>
  <si>
    <t>TC1700007790.hg.1</t>
  </si>
  <si>
    <t>TC0700009606.hg.1</t>
  </si>
  <si>
    <t>TC0500013144.hg.1</t>
  </si>
  <si>
    <t>TC0800006933.hg.1</t>
  </si>
  <si>
    <t>TC1400008056.hg.1</t>
  </si>
  <si>
    <t>TC0600007303.hg.1</t>
  </si>
  <si>
    <t>TC0100011466.hg.1</t>
  </si>
  <si>
    <t>TC1300008760.hg.1</t>
  </si>
  <si>
    <t>S1 Symptomatic</t>
  </si>
  <si>
    <t>GSM5374839</t>
  </si>
  <si>
    <t>S2 Symptomatic</t>
  </si>
  <si>
    <t>GSM5374840</t>
  </si>
  <si>
    <t>S3 Symptomatic</t>
  </si>
  <si>
    <t>GSM5374841</t>
  </si>
  <si>
    <t>S4 Symptomatic</t>
  </si>
  <si>
    <t>GSM5374842</t>
  </si>
  <si>
    <t>S5 Symptomatic</t>
  </si>
  <si>
    <t>GSM5374843</t>
  </si>
  <si>
    <t>S6 Symptomatic</t>
  </si>
  <si>
    <t>GSM5374844</t>
  </si>
  <si>
    <t>S7 Symptomatic</t>
  </si>
  <si>
    <t>GSM5374845</t>
  </si>
  <si>
    <t>S8 Symptomatic</t>
  </si>
  <si>
    <t>GSM5374846</t>
  </si>
  <si>
    <t>S9 Symptomatic</t>
  </si>
  <si>
    <t>GSM5374847</t>
  </si>
  <si>
    <t>S10 Symptomatic</t>
  </si>
  <si>
    <t>GSM5374848</t>
  </si>
  <si>
    <t>S11 Symptomatic</t>
  </si>
  <si>
    <t>GSM5374849</t>
  </si>
  <si>
    <t>S12 Asymptomatic</t>
  </si>
  <si>
    <t>GSM5374850</t>
  </si>
  <si>
    <t>S13 Asymptomatic</t>
  </si>
  <si>
    <t>GSM5374851</t>
  </si>
  <si>
    <t>S14 Asymptomatic</t>
  </si>
  <si>
    <t>GSM5374852</t>
  </si>
  <si>
    <t>S15 Asymptomatic</t>
  </si>
  <si>
    <t>GSM5374853</t>
  </si>
  <si>
    <t>S16 Asymptomatic</t>
  </si>
  <si>
    <t>GSM5374854</t>
  </si>
  <si>
    <t>S17 Asymptomatic</t>
  </si>
  <si>
    <t>GSM5374855</t>
  </si>
  <si>
    <t>S18 Asymptomatic</t>
  </si>
  <si>
    <t>GSM5374856</t>
  </si>
  <si>
    <t>S19 Asymptomatic</t>
  </si>
  <si>
    <t>GSM5374857</t>
  </si>
  <si>
    <t>S20 Asymptomatic</t>
  </si>
  <si>
    <t>GSM5374858</t>
  </si>
  <si>
    <t>S21 Asymptomatic</t>
  </si>
  <si>
    <t>GSM5374859</t>
  </si>
  <si>
    <t>S22 Asymptomatic</t>
  </si>
  <si>
    <t>GSM5374860</t>
  </si>
  <si>
    <t>S23 Asymptomatic</t>
  </si>
  <si>
    <t>GSM5374861</t>
  </si>
  <si>
    <t>S24 Asymptomatic</t>
  </si>
  <si>
    <t>GSM5374862</t>
  </si>
  <si>
    <t>S25 Asymptomatic</t>
  </si>
  <si>
    <t>GSM5374863</t>
  </si>
  <si>
    <t>S26 Asymptomatic</t>
  </si>
  <si>
    <t>GSM5374864</t>
  </si>
  <si>
    <t>S27 Asymptomatic</t>
  </si>
  <si>
    <t>GSM5374865</t>
  </si>
  <si>
    <t>S28 Asymptomatic</t>
  </si>
  <si>
    <t>GSM5374866</t>
  </si>
  <si>
    <t>S29 Asymptomatic</t>
  </si>
  <si>
    <t>GSM5374867</t>
  </si>
  <si>
    <t>S30 Healthy controls</t>
  </si>
  <si>
    <t>GSM5374868</t>
  </si>
  <si>
    <t>S31 Healthy controls</t>
  </si>
  <si>
    <t>GSM5374869</t>
  </si>
  <si>
    <t>S32 Healthy controls</t>
  </si>
  <si>
    <t>GSM5374870</t>
  </si>
  <si>
    <t>S33 Healthy controls</t>
  </si>
  <si>
    <t>GSM5374871</t>
  </si>
  <si>
    <t>S34 Healthy controls</t>
  </si>
  <si>
    <t>GSM5374872</t>
  </si>
  <si>
    <t>S35 Healthy controls</t>
  </si>
  <si>
    <t>GSM5374873</t>
  </si>
  <si>
    <t>S36 Healthy controls</t>
  </si>
  <si>
    <t>GSM5374874</t>
  </si>
  <si>
    <t>S37 Healthy controls</t>
  </si>
  <si>
    <t>GSM5374875</t>
  </si>
  <si>
    <t>S38 Healthy controls</t>
  </si>
  <si>
    <t>GSM5374876</t>
  </si>
  <si>
    <t>S39 Healthy controls</t>
  </si>
  <si>
    <t>GSM5374877</t>
  </si>
  <si>
    <t>S40 Healthy controls</t>
  </si>
  <si>
    <t>GSM5374878</t>
  </si>
  <si>
    <t>S41 Healthy controls</t>
  </si>
  <si>
    <t>GSM5374879</t>
  </si>
  <si>
    <t>S42 Healthy controls</t>
  </si>
  <si>
    <t>GSM5374880</t>
  </si>
  <si>
    <t>S43 Healthy controls</t>
  </si>
  <si>
    <t>GSM5374881</t>
  </si>
  <si>
    <t>S44 Healthy controls</t>
  </si>
  <si>
    <t>GSM5374882</t>
  </si>
  <si>
    <t>S45 Healthy controls</t>
  </si>
  <si>
    <t>GSM5374883</t>
  </si>
  <si>
    <t>S46 Healthy controls</t>
  </si>
  <si>
    <t>GSM5374884</t>
  </si>
  <si>
    <t>S47 Healthy controls</t>
  </si>
  <si>
    <t>GSM5374885</t>
  </si>
  <si>
    <t>GSM5418337</t>
  </si>
  <si>
    <t>hospitalized moderate to severe</t>
  </si>
  <si>
    <t>GSM5418338</t>
  </si>
  <si>
    <t>GSM5418339</t>
  </si>
  <si>
    <t>GSM5418340</t>
  </si>
  <si>
    <t>GSM5418341</t>
  </si>
  <si>
    <t>GSM5418342</t>
  </si>
  <si>
    <t>GSM5418343</t>
  </si>
  <si>
    <t>GSM5418344</t>
  </si>
  <si>
    <t>GSM5418345</t>
  </si>
  <si>
    <t>GSM5418346</t>
  </si>
  <si>
    <t>GSM5418347</t>
  </si>
  <si>
    <t>GSM5418348</t>
  </si>
  <si>
    <t>GSM5418349</t>
  </si>
  <si>
    <t>GSM5418383</t>
  </si>
  <si>
    <t>GSM5418384</t>
  </si>
  <si>
    <t>GSM5418385</t>
  </si>
  <si>
    <t>GSM5418386</t>
  </si>
  <si>
    <t>GSM5418387</t>
  </si>
  <si>
    <t>GSM5418388</t>
  </si>
  <si>
    <t>GSM5418389</t>
  </si>
  <si>
    <t>GSM5418390</t>
  </si>
  <si>
    <t>GSM5418391</t>
  </si>
  <si>
    <t>GSM5418350</t>
  </si>
  <si>
    <t>mild outpatients</t>
  </si>
  <si>
    <t>GSM5418351</t>
  </si>
  <si>
    <t>GSM5418352</t>
  </si>
  <si>
    <t>GSM5418353</t>
  </si>
  <si>
    <t>GSM5418354</t>
  </si>
  <si>
    <t>GSM5418355</t>
  </si>
  <si>
    <t>GSM5418392</t>
  </si>
  <si>
    <t>GSM5418393</t>
  </si>
  <si>
    <t>GSM5418394</t>
  </si>
  <si>
    <t>GSM5418395</t>
  </si>
  <si>
    <t>GSM5418396</t>
  </si>
  <si>
    <t>GSM5418397</t>
  </si>
  <si>
    <t>GSM5418356</t>
  </si>
  <si>
    <t>Recovered</t>
  </si>
  <si>
    <t>GSM5418357</t>
  </si>
  <si>
    <t>GSM5418358</t>
  </si>
  <si>
    <t>GSM5418359</t>
  </si>
  <si>
    <t>GSM5418360</t>
  </si>
  <si>
    <t>GSM5418361</t>
  </si>
  <si>
    <t>GSM5418362</t>
  </si>
  <si>
    <t>GSM5418363</t>
  </si>
  <si>
    <t>GSM5418364</t>
  </si>
  <si>
    <t>GSM5418365</t>
  </si>
  <si>
    <t>GSM5418366</t>
  </si>
  <si>
    <t>GSM5418367</t>
  </si>
  <si>
    <t>GSM5418368</t>
  </si>
  <si>
    <t>GSM5418369</t>
  </si>
  <si>
    <t>GSM5418370</t>
  </si>
  <si>
    <t>GSM5418371</t>
  </si>
  <si>
    <t>GSM5418372</t>
  </si>
  <si>
    <t>GSM5418373</t>
  </si>
  <si>
    <t>GSM5418374</t>
  </si>
  <si>
    <t>GSM5418398</t>
  </si>
  <si>
    <t>GSM5418399</t>
  </si>
  <si>
    <t>GSM5418400</t>
  </si>
  <si>
    <t>GSM5418401</t>
  </si>
  <si>
    <t>GSM5418402</t>
  </si>
  <si>
    <t>GSM5418403</t>
  </si>
  <si>
    <t>GSM5418404</t>
  </si>
  <si>
    <t>GSM5418405</t>
  </si>
  <si>
    <t>GSM5418406</t>
  </si>
  <si>
    <t>GSM5418407</t>
  </si>
  <si>
    <t>GSM5418408</t>
  </si>
  <si>
    <t>GSM5418409</t>
  </si>
  <si>
    <t>GSM5418410</t>
  </si>
  <si>
    <t>GSM5418411</t>
  </si>
  <si>
    <t>GSM5418412</t>
  </si>
  <si>
    <t>GSM5418413</t>
  </si>
  <si>
    <t>GSM5418414</t>
  </si>
  <si>
    <t>GSM5418415</t>
  </si>
  <si>
    <t>GSM5418330</t>
  </si>
  <si>
    <t>Healthy</t>
  </si>
  <si>
    <t>GSM5418331</t>
  </si>
  <si>
    <t>GSM5418332</t>
  </si>
  <si>
    <t>GSM5418333</t>
  </si>
  <si>
    <t>GSM5418334</t>
  </si>
  <si>
    <t>GSM5418335</t>
  </si>
  <si>
    <t>GSM5418336</t>
  </si>
  <si>
    <t>GSM5418375</t>
  </si>
  <si>
    <t>GSM5418376</t>
  </si>
  <si>
    <t>GSM5418377</t>
  </si>
  <si>
    <t>GSM5418378</t>
  </si>
  <si>
    <t>GSM5418379</t>
  </si>
  <si>
    <t>GSM5418380</t>
  </si>
  <si>
    <t>GSM5418381</t>
  </si>
  <si>
    <t>GSM5418382</t>
  </si>
  <si>
    <t>GID</t>
  </si>
  <si>
    <t>SS_Z9</t>
  </si>
  <si>
    <t>SS_Z5</t>
  </si>
  <si>
    <t>SS_Z2</t>
  </si>
  <si>
    <t>SS_Z16</t>
  </si>
  <si>
    <t>SS_Z13</t>
  </si>
  <si>
    <t>SN_Z8</t>
  </si>
  <si>
    <t>SN_Z7</t>
  </si>
  <si>
    <t>SN_Z4</t>
  </si>
  <si>
    <t>SN_Z37</t>
  </si>
  <si>
    <t>SN_Z3</t>
  </si>
  <si>
    <t>SN_Z23</t>
  </si>
  <si>
    <t>SN_Z17</t>
  </si>
  <si>
    <t>SN_Z15</t>
  </si>
  <si>
    <t>SN_Z14</t>
  </si>
  <si>
    <t>SN_Z11</t>
  </si>
  <si>
    <t>SN_Z106</t>
  </si>
  <si>
    <t>SN_Z103</t>
  </si>
  <si>
    <t>SN_Z102</t>
  </si>
  <si>
    <t>SN_Z101</t>
  </si>
  <si>
    <t>SN_Z10</t>
  </si>
  <si>
    <t>SN_L7</t>
  </si>
  <si>
    <t>SN_L11</t>
  </si>
  <si>
    <t>MM_R9</t>
  </si>
  <si>
    <t>MM_R8</t>
  </si>
  <si>
    <t>MM_R6</t>
  </si>
  <si>
    <t>MM_R51</t>
  </si>
  <si>
    <t>MM_R5</t>
  </si>
  <si>
    <t>MM_R49</t>
  </si>
  <si>
    <t>MM_R46</t>
  </si>
  <si>
    <t>MM_R44</t>
  </si>
  <si>
    <t>MM_R42</t>
  </si>
  <si>
    <t>MM_R4</t>
  </si>
  <si>
    <t>MM_R30</t>
  </si>
  <si>
    <t>MM_R3</t>
  </si>
  <si>
    <t>MM_R23</t>
  </si>
  <si>
    <t>MM_R21</t>
  </si>
  <si>
    <t>MM_R20</t>
  </si>
  <si>
    <t>MM_R19</t>
  </si>
  <si>
    <t>MM_R18</t>
  </si>
  <si>
    <t>MM_R15</t>
  </si>
  <si>
    <t>MM_R12</t>
  </si>
  <si>
    <t>MM_R10</t>
  </si>
  <si>
    <t>MM_R1</t>
  </si>
  <si>
    <t>diseas state: COVID-19_Beta varient</t>
  </si>
  <si>
    <t>GSM5693595</t>
  </si>
  <si>
    <t>GSM5693596</t>
  </si>
  <si>
    <t>GSM5693597</t>
  </si>
  <si>
    <t>GSM5693598</t>
  </si>
  <si>
    <t>GSM5693599</t>
  </si>
  <si>
    <t>GSM5693600</t>
  </si>
  <si>
    <t>GSM5693601</t>
  </si>
  <si>
    <t>GSM5693602</t>
  </si>
  <si>
    <t>GSM5693603</t>
  </si>
  <si>
    <t>GSM5693604</t>
  </si>
  <si>
    <t>GSM5693605</t>
  </si>
  <si>
    <t>GSM5693606</t>
  </si>
  <si>
    <t>GSM5693607</t>
  </si>
  <si>
    <t>GSM5693608</t>
  </si>
  <si>
    <t>GSM5693609</t>
  </si>
  <si>
    <t>GSM5693610</t>
  </si>
  <si>
    <t>GSM5693611</t>
  </si>
  <si>
    <t>GSM5693612</t>
  </si>
  <si>
    <t>GSM5693613</t>
  </si>
  <si>
    <t>GSM5693614</t>
  </si>
  <si>
    <t>GSM5693615</t>
  </si>
  <si>
    <t>GSM5693616</t>
  </si>
  <si>
    <t>GSM5693617</t>
  </si>
  <si>
    <t>GSM5693618</t>
  </si>
  <si>
    <t>diseas state: COVID-19 NaÃ¯ve_Vaccinated</t>
  </si>
  <si>
    <t>GSM5693619</t>
  </si>
  <si>
    <t>GSM5693620</t>
  </si>
  <si>
    <t>GSM5693621</t>
  </si>
  <si>
    <t>GSM5693622</t>
  </si>
  <si>
    <t>GSM5693623</t>
  </si>
  <si>
    <t>GSM5693624</t>
  </si>
  <si>
    <t>GSM5693625</t>
  </si>
  <si>
    <t>GSM5693626</t>
  </si>
  <si>
    <t>GSM5693627</t>
  </si>
  <si>
    <t>GSM5693628</t>
  </si>
  <si>
    <t>GSM5693629</t>
  </si>
  <si>
    <t>GSM5693630</t>
  </si>
  <si>
    <t>GSM5693631</t>
  </si>
  <si>
    <t>GSM5693632</t>
  </si>
  <si>
    <t>GSM5693633</t>
  </si>
  <si>
    <t>GSM5693634</t>
  </si>
  <si>
    <t>GSM5728881</t>
  </si>
  <si>
    <t>Alpha_E484K</t>
  </si>
  <si>
    <t>GSM5728882</t>
  </si>
  <si>
    <t>GSM5728883</t>
  </si>
  <si>
    <t>GSM5728884</t>
  </si>
  <si>
    <t>GSM5728885</t>
  </si>
  <si>
    <t>GSM5728886</t>
  </si>
  <si>
    <t>GSM5728887</t>
  </si>
  <si>
    <t>GSM5728888</t>
  </si>
  <si>
    <t>GSM5728889</t>
  </si>
  <si>
    <t>GSM5728890</t>
  </si>
  <si>
    <t>GSM5728891</t>
  </si>
  <si>
    <t>GSM5728892</t>
  </si>
  <si>
    <t>GSM5728893</t>
  </si>
  <si>
    <t>GSM5728894</t>
  </si>
  <si>
    <t>GSM5728895</t>
  </si>
  <si>
    <t>GSM5728896</t>
  </si>
  <si>
    <t>GSM5728897</t>
  </si>
  <si>
    <t>GSM5728898</t>
  </si>
  <si>
    <t>GSM5728899</t>
  </si>
  <si>
    <t>GSM5728900</t>
  </si>
  <si>
    <t>GSM5728901</t>
  </si>
  <si>
    <t>GSM5728902</t>
  </si>
  <si>
    <t>GSM5728903</t>
  </si>
  <si>
    <t>GSM5728904</t>
  </si>
  <si>
    <t>GSM5728905</t>
  </si>
  <si>
    <t>GSM5728906</t>
  </si>
  <si>
    <t>GSM5728907</t>
  </si>
  <si>
    <t>GSM5728908</t>
  </si>
  <si>
    <t>GSM5728909</t>
  </si>
  <si>
    <t>GSM5728910</t>
  </si>
  <si>
    <t>GSM5728911</t>
  </si>
  <si>
    <t>Alpha</t>
  </si>
  <si>
    <t>GSM5728912</t>
  </si>
  <si>
    <t>GSM5728913</t>
  </si>
  <si>
    <t>GSM5728914</t>
  </si>
  <si>
    <t>GSM5728915</t>
  </si>
  <si>
    <t>GSM5728916</t>
  </si>
  <si>
    <t>GSM5728917</t>
  </si>
  <si>
    <t>GSM5728918</t>
  </si>
  <si>
    <t>GSM5728919</t>
  </si>
  <si>
    <t>GSM5728920</t>
  </si>
  <si>
    <t>GSM5728921</t>
  </si>
  <si>
    <t>GSM5728922</t>
  </si>
  <si>
    <t>GSM5728923</t>
  </si>
  <si>
    <t>GSM5728924</t>
  </si>
  <si>
    <t>GSM5728925</t>
  </si>
  <si>
    <t>GSM5728926</t>
  </si>
  <si>
    <t>GSM5728927</t>
  </si>
  <si>
    <t>GSM5728928</t>
  </si>
  <si>
    <t>GSM5728929</t>
  </si>
  <si>
    <t>GSM5728930</t>
  </si>
  <si>
    <t>GSM5728931</t>
  </si>
  <si>
    <t>GSM5728932</t>
  </si>
  <si>
    <t>GSM5728933</t>
  </si>
  <si>
    <t>GSM5728934</t>
  </si>
  <si>
    <t>GSM5728935</t>
  </si>
  <si>
    <t>GSM5728936</t>
  </si>
  <si>
    <t>GSM5728937</t>
  </si>
  <si>
    <t>GSM5728938</t>
  </si>
  <si>
    <t>GSM5728939</t>
  </si>
  <si>
    <t>GSM5728940</t>
  </si>
  <si>
    <t>GSM5728941</t>
  </si>
  <si>
    <t>GSM5728942</t>
  </si>
  <si>
    <t>GSM5728943</t>
  </si>
  <si>
    <t>GSM5728944</t>
  </si>
  <si>
    <t>GSM5728945</t>
  </si>
  <si>
    <t>GSM5728946</t>
  </si>
  <si>
    <t>GSM5728947</t>
  </si>
  <si>
    <t>GSM5728948</t>
  </si>
  <si>
    <t>GSM5728949</t>
  </si>
  <si>
    <t>GSM5728950</t>
  </si>
  <si>
    <t>GSM5728951</t>
  </si>
  <si>
    <t>GSM5728952</t>
  </si>
  <si>
    <t>GSM5728953</t>
  </si>
  <si>
    <t>GSM5728954</t>
  </si>
  <si>
    <t>GSM5728955</t>
  </si>
  <si>
    <t>GSM5728956</t>
  </si>
  <si>
    <t>GSM5728957</t>
  </si>
  <si>
    <t>GSM5728958</t>
  </si>
  <si>
    <t>GSM5728959</t>
  </si>
  <si>
    <t>GSM5728960</t>
  </si>
  <si>
    <t>GSM5728961</t>
  </si>
  <si>
    <t>GSM5728962</t>
  </si>
  <si>
    <t>GSM5728963</t>
  </si>
  <si>
    <t>GSM5728964</t>
  </si>
  <si>
    <t>GSM5728965</t>
  </si>
  <si>
    <t>GSM5728966</t>
  </si>
  <si>
    <t>GSM5728967</t>
  </si>
  <si>
    <t>GSM5728968</t>
  </si>
  <si>
    <t>GSM5728969</t>
  </si>
  <si>
    <t>GSM5728970</t>
  </si>
  <si>
    <t>GSM5728971</t>
  </si>
  <si>
    <t>GSM5728972</t>
  </si>
  <si>
    <t>GSM5728973</t>
  </si>
  <si>
    <t>GSM5728974</t>
  </si>
  <si>
    <t>GSM5728975</t>
  </si>
  <si>
    <t>GSM5728976</t>
  </si>
  <si>
    <t>GSM5728977</t>
  </si>
  <si>
    <t>GSM5728978</t>
  </si>
  <si>
    <t>Gamma</t>
  </si>
  <si>
    <t>GSM5728979</t>
  </si>
  <si>
    <t>GSM5728980</t>
  </si>
  <si>
    <t>CF3</t>
  </si>
  <si>
    <t>Sensitivity</t>
  </si>
  <si>
    <t>Specificity</t>
  </si>
  <si>
    <t>Accuracy</t>
  </si>
  <si>
    <t>CF max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</si>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</sst>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2" fontId="0" fillId="0" borderId="0" xfId="0" applyNumberFormat="1"/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2" borderId="0" xfId="0" applyNumberFormat="1" applyFill="1"/>
    <xf numFmtId="0" fontId="1" fillId="0" borderId="0" xfId="0" applyFont="1"/>
    <xf numFmtId="0" fontId="0" fillId="4" borderId="0" xfId="0" applyFill="1"/>
    <xf numFmtId="0" fontId="0" fillId="5" borderId="0" xfId="0" applyFill="1"/>
    <xf numFmtId="0" fontId="2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5"/>
  <sheetViews>
    <sheetView workbookViewId="0">
      <selection activeCell="I2" sqref="I2"/>
    </sheetView>
  </sheetViews>
  <sheetFormatPr defaultRowHeight="15" x14ac:dyDescent="0.25"/>
  <cols>
    <col min="1" max="1" width="17.28515625" customWidth="1"/>
    <col min="2" max="2" width="8.85546875" customWidth="1"/>
    <col min="11" max="11" width="12.140625" style="7" bestFit="1" customWidth="1"/>
    <col min="12" max="12" width="10.5703125" style="7" bestFit="1" customWidth="1"/>
    <col min="13" max="13" width="12.140625" style="7" bestFit="1" customWidth="1"/>
  </cols>
  <sheetData>
    <row r="1" spans="1:13" x14ac:dyDescent="0.25">
      <c r="A1" t="s">
        <v>3</v>
      </c>
      <c r="B1" t="s">
        <v>0</v>
      </c>
      <c r="C1" s="3" t="s">
        <v>1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5" t="s">
        <v>10</v>
      </c>
      <c r="L1" s="5" t="s">
        <v>11</v>
      </c>
      <c r="M1" s="5" t="s">
        <v>12</v>
      </c>
    </row>
    <row r="2" spans="1:13" x14ac:dyDescent="0.25">
      <c r="A2" t="s">
        <v>16</v>
      </c>
      <c r="B2">
        <v>1</v>
      </c>
      <c r="C2">
        <v>1053</v>
      </c>
      <c r="D2">
        <v>2029</v>
      </c>
      <c r="E2">
        <v>766</v>
      </c>
      <c r="F2">
        <v>214</v>
      </c>
      <c r="G2">
        <v>819</v>
      </c>
      <c r="H2" s="4">
        <f t="shared" ref="H2:H65" si="0">9.193-1.8935*C2+1.5774*D2-4.3303*F2</f>
        <v>289.19789999999978</v>
      </c>
      <c r="I2" s="4">
        <f t="shared" ref="I2:I65" si="1">-7.2786   -5.2993*C2 + 3.2572*E2 + 2.34*G2</f>
        <v>-1175.9662999999989</v>
      </c>
      <c r="J2" s="4">
        <f t="shared" ref="J2:J65" si="2">MAX(H2,I2)</f>
        <v>289.19789999999978</v>
      </c>
      <c r="K2" s="6">
        <f t="shared" ref="K2:K65" si="3">EXP(H2/100)/(1+EXP(H2/100))</f>
        <v>0.94744850294963912</v>
      </c>
      <c r="L2" s="6">
        <f t="shared" ref="L2:L65" si="4">EXP(I2/100)/(1+EXP(I2/100))</f>
        <v>7.8133963754417426E-6</v>
      </c>
      <c r="M2" s="6">
        <f t="shared" ref="M2:M65" si="5">EXP(J2/100)/(1+EXP(J2/100))</f>
        <v>0.94744850294963912</v>
      </c>
    </row>
    <row r="3" spans="1:13" x14ac:dyDescent="0.25">
      <c r="A3" t="s">
        <v>17</v>
      </c>
      <c r="B3">
        <v>1</v>
      </c>
      <c r="C3">
        <v>253</v>
      </c>
      <c r="D3">
        <v>1423</v>
      </c>
      <c r="E3">
        <v>266</v>
      </c>
      <c r="F3">
        <v>114</v>
      </c>
      <c r="G3">
        <v>369</v>
      </c>
      <c r="H3" s="4">
        <f t="shared" si="0"/>
        <v>1281.1234999999999</v>
      </c>
      <c r="I3" s="4">
        <f t="shared" si="1"/>
        <v>381.87369999999987</v>
      </c>
      <c r="J3" s="4">
        <f t="shared" si="2"/>
        <v>1281.1234999999999</v>
      </c>
      <c r="K3" s="6">
        <f t="shared" si="3"/>
        <v>0.99999727007857142</v>
      </c>
      <c r="L3" s="6">
        <f t="shared" si="4"/>
        <v>0.97851617519571998</v>
      </c>
      <c r="M3" s="6">
        <f t="shared" si="5"/>
        <v>0.99999727007857142</v>
      </c>
    </row>
    <row r="4" spans="1:13" x14ac:dyDescent="0.25">
      <c r="A4" t="s">
        <v>25</v>
      </c>
      <c r="B4">
        <v>1</v>
      </c>
      <c r="C4">
        <v>398</v>
      </c>
      <c r="D4">
        <v>1395</v>
      </c>
      <c r="E4">
        <v>362</v>
      </c>
      <c r="F4">
        <v>96</v>
      </c>
      <c r="G4">
        <v>567</v>
      </c>
      <c r="H4" s="4">
        <f t="shared" si="0"/>
        <v>1040.3442</v>
      </c>
      <c r="I4" s="4">
        <f t="shared" si="1"/>
        <v>389.4864</v>
      </c>
      <c r="J4" s="4">
        <f t="shared" si="2"/>
        <v>1040.3442</v>
      </c>
      <c r="K4" s="6">
        <f t="shared" si="3"/>
        <v>0.99996967300528694</v>
      </c>
      <c r="L4" s="6">
        <f t="shared" si="4"/>
        <v>0.98005956948140682</v>
      </c>
      <c r="M4" s="6">
        <f t="shared" si="5"/>
        <v>0.99996967300528694</v>
      </c>
    </row>
    <row r="5" spans="1:13" x14ac:dyDescent="0.25">
      <c r="A5" t="s">
        <v>28</v>
      </c>
      <c r="B5">
        <v>1</v>
      </c>
      <c r="C5">
        <v>683</v>
      </c>
      <c r="D5">
        <v>3066</v>
      </c>
      <c r="E5">
        <v>264</v>
      </c>
      <c r="F5">
        <v>517</v>
      </c>
      <c r="G5">
        <v>1244</v>
      </c>
      <c r="H5" s="4">
        <f t="shared" si="0"/>
        <v>1313.4757999999997</v>
      </c>
      <c r="I5" s="4">
        <f t="shared" si="1"/>
        <v>144.16030000000001</v>
      </c>
      <c r="J5" s="4">
        <f t="shared" si="2"/>
        <v>1313.4757999999997</v>
      </c>
      <c r="K5" s="6">
        <f t="shared" si="3"/>
        <v>0.9999980246401533</v>
      </c>
      <c r="L5" s="6">
        <f t="shared" si="4"/>
        <v>0.80870276243821693</v>
      </c>
      <c r="M5" s="6">
        <f t="shared" si="5"/>
        <v>0.9999980246401533</v>
      </c>
    </row>
    <row r="6" spans="1:13" x14ac:dyDescent="0.25">
      <c r="A6" t="s">
        <v>31</v>
      </c>
      <c r="B6">
        <v>1</v>
      </c>
      <c r="C6">
        <v>82</v>
      </c>
      <c r="D6">
        <v>448</v>
      </c>
      <c r="E6">
        <v>50</v>
      </c>
      <c r="F6">
        <v>2</v>
      </c>
      <c r="G6">
        <v>177</v>
      </c>
      <c r="H6" s="4">
        <f t="shared" si="0"/>
        <v>551.9405999999999</v>
      </c>
      <c r="I6" s="4">
        <f t="shared" si="1"/>
        <v>135.21879999999999</v>
      </c>
      <c r="J6" s="4">
        <f t="shared" si="2"/>
        <v>551.9405999999999</v>
      </c>
      <c r="K6" s="6">
        <f t="shared" si="3"/>
        <v>0.99600777363139081</v>
      </c>
      <c r="L6" s="6">
        <f t="shared" si="4"/>
        <v>0.79448710922036692</v>
      </c>
      <c r="M6" s="6">
        <f t="shared" si="5"/>
        <v>0.99600777363139081</v>
      </c>
    </row>
    <row r="7" spans="1:13" x14ac:dyDescent="0.25">
      <c r="A7" t="s">
        <v>32</v>
      </c>
      <c r="B7">
        <v>1</v>
      </c>
      <c r="C7">
        <v>873</v>
      </c>
      <c r="D7">
        <v>995</v>
      </c>
      <c r="E7">
        <v>1117</v>
      </c>
      <c r="F7">
        <v>35</v>
      </c>
      <c r="G7">
        <v>1669</v>
      </c>
      <c r="H7" s="4">
        <f t="shared" si="0"/>
        <v>-225.88000000000008</v>
      </c>
      <c r="I7" s="4">
        <f t="shared" si="1"/>
        <v>2910.1849000000007</v>
      </c>
      <c r="J7" s="4">
        <f t="shared" si="2"/>
        <v>2910.1849000000007</v>
      </c>
      <c r="K7" s="6">
        <f t="shared" si="3"/>
        <v>9.4593093251615606E-2</v>
      </c>
      <c r="L7" s="6">
        <f t="shared" si="4"/>
        <v>0.99999999999977029</v>
      </c>
      <c r="M7" s="6">
        <f t="shared" si="5"/>
        <v>0.99999999999977029</v>
      </c>
    </row>
    <row r="8" spans="1:13" x14ac:dyDescent="0.25">
      <c r="A8" t="s">
        <v>33</v>
      </c>
      <c r="B8">
        <v>1</v>
      </c>
      <c r="C8">
        <v>321</v>
      </c>
      <c r="D8">
        <v>1799</v>
      </c>
      <c r="E8">
        <v>419</v>
      </c>
      <c r="F8">
        <v>176</v>
      </c>
      <c r="G8">
        <v>679</v>
      </c>
      <c r="H8" s="4">
        <f t="shared" si="0"/>
        <v>1476.9893</v>
      </c>
      <c r="I8" s="4">
        <f t="shared" si="1"/>
        <v>1245.2728999999999</v>
      </c>
      <c r="J8" s="4">
        <f t="shared" si="2"/>
        <v>1476.9893</v>
      </c>
      <c r="K8" s="6">
        <f t="shared" si="3"/>
        <v>0.99999961495028655</v>
      </c>
      <c r="L8" s="6">
        <f t="shared" si="4"/>
        <v>0.99999609296938907</v>
      </c>
      <c r="M8" s="6">
        <f t="shared" si="5"/>
        <v>0.99999961495028655</v>
      </c>
    </row>
    <row r="9" spans="1:13" x14ac:dyDescent="0.25">
      <c r="A9" t="s">
        <v>52</v>
      </c>
      <c r="B9">
        <v>1</v>
      </c>
      <c r="C9">
        <v>877</v>
      </c>
      <c r="D9">
        <v>2128</v>
      </c>
      <c r="E9">
        <v>787</v>
      </c>
      <c r="F9">
        <v>80</v>
      </c>
      <c r="G9">
        <v>1397</v>
      </c>
      <c r="H9" s="4">
        <f t="shared" si="0"/>
        <v>1358.8766999999998</v>
      </c>
      <c r="I9" s="4">
        <f t="shared" si="1"/>
        <v>1177.6317000000004</v>
      </c>
      <c r="J9" s="4">
        <f t="shared" si="2"/>
        <v>1358.8766999999998</v>
      </c>
      <c r="K9" s="6">
        <f t="shared" si="3"/>
        <v>0.99999874549345569</v>
      </c>
      <c r="L9" s="6">
        <f t="shared" si="4"/>
        <v>0.99999231564938129</v>
      </c>
      <c r="M9" s="6">
        <f t="shared" si="5"/>
        <v>0.99999874549345569</v>
      </c>
    </row>
    <row r="10" spans="1:13" x14ac:dyDescent="0.25">
      <c r="A10" t="s">
        <v>60</v>
      </c>
      <c r="B10">
        <v>1</v>
      </c>
      <c r="C10">
        <v>273</v>
      </c>
      <c r="D10">
        <v>3105</v>
      </c>
      <c r="E10">
        <v>670</v>
      </c>
      <c r="F10">
        <v>61</v>
      </c>
      <c r="G10">
        <v>785</v>
      </c>
      <c r="H10" s="4">
        <f t="shared" si="0"/>
        <v>4125.9461999999994</v>
      </c>
      <c r="I10" s="4">
        <f t="shared" si="1"/>
        <v>2565.2365</v>
      </c>
      <c r="J10" s="4">
        <f t="shared" si="2"/>
        <v>4125.9461999999994</v>
      </c>
      <c r="K10" s="6">
        <f t="shared" si="3"/>
        <v>1</v>
      </c>
      <c r="L10" s="6">
        <f t="shared" si="4"/>
        <v>0.99999999999276701</v>
      </c>
      <c r="M10" s="6">
        <f t="shared" si="5"/>
        <v>1</v>
      </c>
    </row>
    <row r="11" spans="1:13" x14ac:dyDescent="0.25">
      <c r="A11" t="s">
        <v>64</v>
      </c>
      <c r="B11">
        <v>1</v>
      </c>
      <c r="C11">
        <v>118</v>
      </c>
      <c r="D11">
        <v>1142</v>
      </c>
      <c r="E11">
        <v>66</v>
      </c>
      <c r="F11">
        <v>54</v>
      </c>
      <c r="G11">
        <v>279</v>
      </c>
      <c r="H11" s="4">
        <f t="shared" si="0"/>
        <v>1353.3145999999999</v>
      </c>
      <c r="I11" s="4">
        <f t="shared" si="1"/>
        <v>235.2392000000001</v>
      </c>
      <c r="J11" s="4">
        <f t="shared" si="2"/>
        <v>1353.3145999999999</v>
      </c>
      <c r="K11" s="6">
        <f t="shared" si="3"/>
        <v>0.9999986737396277</v>
      </c>
      <c r="L11" s="6">
        <f t="shared" si="4"/>
        <v>0.91312416875121705</v>
      </c>
      <c r="M11" s="6">
        <f t="shared" si="5"/>
        <v>0.9999986737396277</v>
      </c>
    </row>
    <row r="12" spans="1:13" x14ac:dyDescent="0.25">
      <c r="A12" t="s">
        <v>67</v>
      </c>
      <c r="B12">
        <v>1</v>
      </c>
      <c r="C12">
        <v>200</v>
      </c>
      <c r="D12">
        <v>1809</v>
      </c>
      <c r="E12">
        <v>369</v>
      </c>
      <c r="F12">
        <v>78</v>
      </c>
      <c r="G12">
        <v>1169</v>
      </c>
      <c r="H12" s="4">
        <f t="shared" si="0"/>
        <v>2146.2461999999996</v>
      </c>
      <c r="I12" s="4">
        <f t="shared" si="1"/>
        <v>2870.2282</v>
      </c>
      <c r="J12" s="4">
        <f t="shared" si="2"/>
        <v>2870.2282</v>
      </c>
      <c r="K12" s="6">
        <f t="shared" si="3"/>
        <v>0.9999999995225024</v>
      </c>
      <c r="L12" s="6">
        <f t="shared" si="4"/>
        <v>0.99999999999965739</v>
      </c>
      <c r="M12" s="6">
        <f t="shared" si="5"/>
        <v>0.99999999999965739</v>
      </c>
    </row>
    <row r="13" spans="1:13" x14ac:dyDescent="0.25">
      <c r="A13" t="s">
        <v>69</v>
      </c>
      <c r="B13">
        <v>1</v>
      </c>
      <c r="C13">
        <v>58</v>
      </c>
      <c r="D13">
        <v>397</v>
      </c>
      <c r="E13">
        <v>55</v>
      </c>
      <c r="F13">
        <v>10</v>
      </c>
      <c r="G13">
        <v>136</v>
      </c>
      <c r="H13" s="4">
        <f t="shared" si="0"/>
        <v>482.29480000000001</v>
      </c>
      <c r="I13" s="4">
        <f t="shared" si="1"/>
        <v>182.74800000000005</v>
      </c>
      <c r="J13" s="4">
        <f t="shared" si="2"/>
        <v>482.29480000000001</v>
      </c>
      <c r="K13" s="6">
        <f t="shared" si="3"/>
        <v>0.99202113308664264</v>
      </c>
      <c r="L13" s="6">
        <f t="shared" si="4"/>
        <v>0.86146124935780588</v>
      </c>
      <c r="M13" s="6">
        <f t="shared" si="5"/>
        <v>0.99202113308664264</v>
      </c>
    </row>
    <row r="14" spans="1:13" x14ac:dyDescent="0.25">
      <c r="A14" t="s">
        <v>77</v>
      </c>
      <c r="B14">
        <v>1</v>
      </c>
      <c r="C14">
        <v>76</v>
      </c>
      <c r="D14">
        <v>532</v>
      </c>
      <c r="E14">
        <v>96</v>
      </c>
      <c r="F14">
        <v>21</v>
      </c>
      <c r="G14">
        <v>130</v>
      </c>
      <c r="H14" s="4">
        <f t="shared" si="0"/>
        <v>613.52750000000003</v>
      </c>
      <c r="I14" s="4">
        <f t="shared" si="1"/>
        <v>206.86580000000004</v>
      </c>
      <c r="J14" s="4">
        <f t="shared" si="2"/>
        <v>613.52750000000003</v>
      </c>
      <c r="K14" s="6">
        <f t="shared" si="3"/>
        <v>0.99783954793365515</v>
      </c>
      <c r="L14" s="6">
        <f t="shared" si="4"/>
        <v>0.88781937297790459</v>
      </c>
      <c r="M14" s="6">
        <f t="shared" si="5"/>
        <v>0.99783954793365515</v>
      </c>
    </row>
    <row r="15" spans="1:13" x14ac:dyDescent="0.25">
      <c r="A15" t="s">
        <v>83</v>
      </c>
      <c r="B15">
        <v>1</v>
      </c>
      <c r="C15">
        <v>801</v>
      </c>
      <c r="D15">
        <v>1582</v>
      </c>
      <c r="E15">
        <v>1094</v>
      </c>
      <c r="F15">
        <v>587</v>
      </c>
      <c r="G15">
        <v>596</v>
      </c>
      <c r="H15" s="4">
        <f t="shared" si="0"/>
        <v>-1553.9398000000003</v>
      </c>
      <c r="I15" s="4">
        <f t="shared" si="1"/>
        <v>705.99890000000005</v>
      </c>
      <c r="J15" s="4">
        <f t="shared" si="2"/>
        <v>705.99890000000005</v>
      </c>
      <c r="K15" s="6">
        <f t="shared" si="3"/>
        <v>1.7837135811521033E-7</v>
      </c>
      <c r="L15" s="6">
        <f t="shared" si="4"/>
        <v>0.99914194934262845</v>
      </c>
      <c r="M15" s="6">
        <f t="shared" si="5"/>
        <v>0.99914194934262845</v>
      </c>
    </row>
    <row r="16" spans="1:13" x14ac:dyDescent="0.25">
      <c r="A16" t="s">
        <v>90</v>
      </c>
      <c r="B16">
        <v>1</v>
      </c>
      <c r="C16">
        <v>55</v>
      </c>
      <c r="D16">
        <v>41</v>
      </c>
      <c r="E16">
        <v>35</v>
      </c>
      <c r="F16">
        <v>1</v>
      </c>
      <c r="G16">
        <v>83</v>
      </c>
      <c r="H16" s="4">
        <f t="shared" si="0"/>
        <v>-34.606400000000001</v>
      </c>
      <c r="I16" s="4">
        <f t="shared" si="1"/>
        <v>9.4819000000000244</v>
      </c>
      <c r="J16" s="4">
        <f t="shared" si="2"/>
        <v>9.4819000000000244</v>
      </c>
      <c r="K16" s="6">
        <f t="shared" si="3"/>
        <v>0.41433721511169613</v>
      </c>
      <c r="L16" s="6">
        <f t="shared" si="4"/>
        <v>0.52368700587468942</v>
      </c>
      <c r="M16" s="6">
        <f t="shared" si="5"/>
        <v>0.52368700587468942</v>
      </c>
    </row>
    <row r="17" spans="1:13" x14ac:dyDescent="0.25">
      <c r="A17" t="s">
        <v>101</v>
      </c>
      <c r="B17">
        <v>1</v>
      </c>
      <c r="C17">
        <v>155</v>
      </c>
      <c r="D17">
        <v>1959</v>
      </c>
      <c r="E17">
        <v>243</v>
      </c>
      <c r="F17">
        <v>77</v>
      </c>
      <c r="G17">
        <v>667</v>
      </c>
      <c r="H17" s="4">
        <f t="shared" si="0"/>
        <v>2472.3939999999998</v>
      </c>
      <c r="I17" s="4">
        <f t="shared" si="1"/>
        <v>1523.6095</v>
      </c>
      <c r="J17" s="4">
        <f t="shared" si="2"/>
        <v>2472.3939999999998</v>
      </c>
      <c r="K17" s="6">
        <f t="shared" si="3"/>
        <v>0.99999999998169675</v>
      </c>
      <c r="L17" s="6">
        <f t="shared" si="4"/>
        <v>0.99999975842726807</v>
      </c>
      <c r="M17" s="6">
        <f t="shared" si="5"/>
        <v>0.99999999998169675</v>
      </c>
    </row>
    <row r="18" spans="1:13" x14ac:dyDescent="0.25">
      <c r="A18" t="s">
        <v>109</v>
      </c>
      <c r="B18">
        <v>1</v>
      </c>
      <c r="C18">
        <v>271</v>
      </c>
      <c r="D18">
        <v>487</v>
      </c>
      <c r="E18">
        <v>316</v>
      </c>
      <c r="F18">
        <v>57</v>
      </c>
      <c r="G18">
        <v>165</v>
      </c>
      <c r="H18" s="4">
        <f t="shared" si="0"/>
        <v>17.42119999999997</v>
      </c>
      <c r="I18" s="4">
        <f t="shared" si="1"/>
        <v>-28.013699999999915</v>
      </c>
      <c r="J18" s="4">
        <f t="shared" si="2"/>
        <v>17.42119999999997</v>
      </c>
      <c r="K18" s="6">
        <f t="shared" si="3"/>
        <v>0.54344318114027013</v>
      </c>
      <c r="L18" s="6">
        <f t="shared" si="4"/>
        <v>0.43042018900562079</v>
      </c>
      <c r="M18" s="6">
        <f t="shared" si="5"/>
        <v>0.54344318114027013</v>
      </c>
    </row>
    <row r="19" spans="1:13" x14ac:dyDescent="0.25">
      <c r="A19" t="s">
        <v>111</v>
      </c>
      <c r="B19">
        <v>1</v>
      </c>
      <c r="C19">
        <v>251</v>
      </c>
      <c r="D19">
        <v>402</v>
      </c>
      <c r="E19">
        <v>253</v>
      </c>
      <c r="F19">
        <v>95</v>
      </c>
      <c r="G19">
        <v>251</v>
      </c>
      <c r="H19" s="4">
        <f t="shared" si="0"/>
        <v>-243.33920000000012</v>
      </c>
      <c r="I19" s="4">
        <f t="shared" si="1"/>
        <v>74.008699999999862</v>
      </c>
      <c r="J19" s="4">
        <f t="shared" si="2"/>
        <v>74.008699999999862</v>
      </c>
      <c r="K19" s="6">
        <f t="shared" si="3"/>
        <v>8.0661574439513689E-2</v>
      </c>
      <c r="L19" s="6">
        <f t="shared" si="4"/>
        <v>0.67701488045018177</v>
      </c>
      <c r="M19" s="6">
        <f t="shared" si="5"/>
        <v>0.67701488045018177</v>
      </c>
    </row>
    <row r="20" spans="1:13" x14ac:dyDescent="0.25">
      <c r="A20" t="s">
        <v>112</v>
      </c>
      <c r="B20">
        <v>1</v>
      </c>
      <c r="C20">
        <v>309</v>
      </c>
      <c r="D20">
        <v>1624</v>
      </c>
      <c r="E20">
        <v>503</v>
      </c>
      <c r="F20">
        <v>88</v>
      </c>
      <c r="G20">
        <v>275</v>
      </c>
      <c r="H20" s="4">
        <f t="shared" si="0"/>
        <v>1604.7327</v>
      </c>
      <c r="I20" s="4">
        <f t="shared" si="1"/>
        <v>637.10929999999985</v>
      </c>
      <c r="J20" s="4">
        <f t="shared" si="2"/>
        <v>1604.7327</v>
      </c>
      <c r="K20" s="6">
        <f t="shared" si="3"/>
        <v>0.99999989266672329</v>
      </c>
      <c r="L20" s="6">
        <f t="shared" si="4"/>
        <v>0.9982926312358994</v>
      </c>
      <c r="M20" s="6">
        <f t="shared" si="5"/>
        <v>0.99999989266672329</v>
      </c>
    </row>
    <row r="21" spans="1:13" x14ac:dyDescent="0.25">
      <c r="A21" t="s">
        <v>116</v>
      </c>
      <c r="B21">
        <v>1</v>
      </c>
      <c r="C21">
        <v>114</v>
      </c>
      <c r="D21">
        <v>1352</v>
      </c>
      <c r="E21">
        <v>26</v>
      </c>
      <c r="F21">
        <v>61</v>
      </c>
      <c r="G21">
        <v>98</v>
      </c>
      <c r="H21" s="4">
        <f t="shared" si="0"/>
        <v>1661.8305</v>
      </c>
      <c r="I21" s="4">
        <f t="shared" si="1"/>
        <v>-297.39159999999998</v>
      </c>
      <c r="J21" s="4">
        <f t="shared" si="2"/>
        <v>1661.8305</v>
      </c>
      <c r="K21" s="6">
        <f t="shared" si="3"/>
        <v>0.99999993935963405</v>
      </c>
      <c r="L21" s="6">
        <f t="shared" si="4"/>
        <v>4.8618269738407077E-2</v>
      </c>
      <c r="M21" s="6">
        <f t="shared" si="5"/>
        <v>0.99999993935963405</v>
      </c>
    </row>
    <row r="22" spans="1:13" x14ac:dyDescent="0.25">
      <c r="A22" t="s">
        <v>120</v>
      </c>
      <c r="B22">
        <v>1</v>
      </c>
      <c r="C22">
        <v>295</v>
      </c>
      <c r="D22">
        <v>1990</v>
      </c>
      <c r="E22">
        <v>696</v>
      </c>
      <c r="F22">
        <v>149</v>
      </c>
      <c r="G22">
        <v>853</v>
      </c>
      <c r="H22" s="4">
        <f t="shared" si="0"/>
        <v>1944.4217999999996</v>
      </c>
      <c r="I22" s="4">
        <f t="shared" si="1"/>
        <v>2692.4591</v>
      </c>
      <c r="J22" s="4">
        <f t="shared" si="2"/>
        <v>2692.4591</v>
      </c>
      <c r="K22" s="6">
        <f t="shared" si="3"/>
        <v>0.99999999640678328</v>
      </c>
      <c r="L22" s="6">
        <f t="shared" si="4"/>
        <v>0.99999999999797329</v>
      </c>
      <c r="M22" s="6">
        <f t="shared" si="5"/>
        <v>0.99999999999797329</v>
      </c>
    </row>
    <row r="23" spans="1:13" x14ac:dyDescent="0.25">
      <c r="A23" t="s">
        <v>127</v>
      </c>
      <c r="B23">
        <v>1</v>
      </c>
      <c r="C23">
        <v>275</v>
      </c>
      <c r="D23">
        <v>1272</v>
      </c>
      <c r="E23">
        <v>421</v>
      </c>
      <c r="F23">
        <v>103</v>
      </c>
      <c r="G23">
        <v>1357</v>
      </c>
      <c r="H23" s="4">
        <f t="shared" si="0"/>
        <v>1048.9123999999997</v>
      </c>
      <c r="I23" s="4">
        <f t="shared" si="1"/>
        <v>3082.0751</v>
      </c>
      <c r="J23" s="4">
        <f t="shared" si="2"/>
        <v>3082.0751</v>
      </c>
      <c r="K23" s="6">
        <f t="shared" si="3"/>
        <v>0.99997216320460836</v>
      </c>
      <c r="L23" s="6">
        <f t="shared" si="4"/>
        <v>0.99999999999995881</v>
      </c>
      <c r="M23" s="6">
        <f t="shared" si="5"/>
        <v>0.99999999999995881</v>
      </c>
    </row>
    <row r="24" spans="1:13" x14ac:dyDescent="0.25">
      <c r="A24" t="s">
        <v>131</v>
      </c>
      <c r="B24">
        <v>1</v>
      </c>
      <c r="C24">
        <v>383</v>
      </c>
      <c r="D24">
        <v>1761</v>
      </c>
      <c r="E24">
        <v>410</v>
      </c>
      <c r="F24">
        <v>280</v>
      </c>
      <c r="G24">
        <v>379</v>
      </c>
      <c r="H24" s="4">
        <f t="shared" si="0"/>
        <v>849.29989999999975</v>
      </c>
      <c r="I24" s="4">
        <f t="shared" si="1"/>
        <v>185.40149999999994</v>
      </c>
      <c r="J24" s="4">
        <f t="shared" si="2"/>
        <v>849.29989999999975</v>
      </c>
      <c r="K24" s="6">
        <f t="shared" si="3"/>
        <v>0.9997951441254096</v>
      </c>
      <c r="L24" s="6">
        <f t="shared" si="4"/>
        <v>0.86459782116582828</v>
      </c>
      <c r="M24" s="6">
        <f t="shared" si="5"/>
        <v>0.9997951441254096</v>
      </c>
    </row>
    <row r="25" spans="1:13" x14ac:dyDescent="0.25">
      <c r="A25" t="s">
        <v>138</v>
      </c>
      <c r="B25">
        <v>1</v>
      </c>
      <c r="C25">
        <v>254</v>
      </c>
      <c r="D25">
        <v>384</v>
      </c>
      <c r="E25">
        <v>101</v>
      </c>
      <c r="F25">
        <v>14</v>
      </c>
      <c r="G25">
        <v>425</v>
      </c>
      <c r="H25" s="4">
        <f t="shared" si="0"/>
        <v>73.341399999999936</v>
      </c>
      <c r="I25" s="4">
        <f t="shared" si="1"/>
        <v>-29.823600000000056</v>
      </c>
      <c r="J25" s="4">
        <f t="shared" si="2"/>
        <v>73.341399999999936</v>
      </c>
      <c r="K25" s="6">
        <f t="shared" si="3"/>
        <v>0.67555400382369624</v>
      </c>
      <c r="L25" s="6">
        <f t="shared" si="4"/>
        <v>0.42598876417268117</v>
      </c>
      <c r="M25" s="6">
        <f t="shared" si="5"/>
        <v>0.67555400382369624</v>
      </c>
    </row>
    <row r="26" spans="1:13" x14ac:dyDescent="0.25">
      <c r="A26" t="s">
        <v>140</v>
      </c>
      <c r="B26">
        <v>1</v>
      </c>
      <c r="C26">
        <v>254</v>
      </c>
      <c r="D26">
        <v>1381</v>
      </c>
      <c r="E26">
        <v>272</v>
      </c>
      <c r="F26">
        <v>47</v>
      </c>
      <c r="G26">
        <v>737</v>
      </c>
      <c r="H26" s="4">
        <f t="shared" si="0"/>
        <v>1503.1092999999998</v>
      </c>
      <c r="I26" s="4">
        <f t="shared" si="1"/>
        <v>1257.2375999999999</v>
      </c>
      <c r="J26" s="4">
        <f t="shared" si="2"/>
        <v>1503.1092999999998</v>
      </c>
      <c r="K26" s="6">
        <f t="shared" si="3"/>
        <v>0.99999970346283973</v>
      </c>
      <c r="L26" s="6">
        <f t="shared" si="4"/>
        <v>0.99999653354973661</v>
      </c>
      <c r="M26" s="6">
        <f t="shared" si="5"/>
        <v>0.99999970346283973</v>
      </c>
    </row>
    <row r="27" spans="1:13" x14ac:dyDescent="0.25">
      <c r="A27" t="s">
        <v>144</v>
      </c>
      <c r="B27">
        <v>1</v>
      </c>
      <c r="C27">
        <v>284</v>
      </c>
      <c r="D27">
        <v>1530</v>
      </c>
      <c r="E27">
        <v>430</v>
      </c>
      <c r="F27">
        <v>51</v>
      </c>
      <c r="G27">
        <v>942</v>
      </c>
      <c r="H27" s="4">
        <f t="shared" si="0"/>
        <v>1664.0156999999999</v>
      </c>
      <c r="I27" s="4">
        <f t="shared" si="1"/>
        <v>2092.5962</v>
      </c>
      <c r="J27" s="4">
        <f t="shared" si="2"/>
        <v>2092.5962</v>
      </c>
      <c r="K27" s="6">
        <f t="shared" si="3"/>
        <v>0.9999999406703739</v>
      </c>
      <c r="L27" s="6">
        <f t="shared" si="4"/>
        <v>0.99999999918347371</v>
      </c>
      <c r="M27" s="6">
        <f t="shared" si="5"/>
        <v>0.99999999918347371</v>
      </c>
    </row>
    <row r="28" spans="1:13" x14ac:dyDescent="0.25">
      <c r="A28" t="s">
        <v>145</v>
      </c>
      <c r="B28">
        <v>1</v>
      </c>
      <c r="C28">
        <v>432</v>
      </c>
      <c r="D28">
        <v>1836</v>
      </c>
      <c r="E28">
        <v>676</v>
      </c>
      <c r="F28">
        <v>123</v>
      </c>
      <c r="G28">
        <v>432</v>
      </c>
      <c r="H28" s="4">
        <f t="shared" si="0"/>
        <v>1554.6804999999997</v>
      </c>
      <c r="I28" s="4">
        <f t="shared" si="1"/>
        <v>916.17100000000005</v>
      </c>
      <c r="J28" s="4">
        <f t="shared" si="2"/>
        <v>1554.6804999999997</v>
      </c>
      <c r="K28" s="6">
        <f t="shared" si="3"/>
        <v>0.99999982294495726</v>
      </c>
      <c r="L28" s="6">
        <f t="shared" si="4"/>
        <v>0.99989502779716</v>
      </c>
      <c r="M28" s="6">
        <f t="shared" si="5"/>
        <v>0.99999982294495726</v>
      </c>
    </row>
    <row r="29" spans="1:13" x14ac:dyDescent="0.25">
      <c r="A29" t="s">
        <v>147</v>
      </c>
      <c r="B29">
        <v>1</v>
      </c>
      <c r="C29">
        <v>420</v>
      </c>
      <c r="D29">
        <v>593</v>
      </c>
      <c r="E29">
        <v>242</v>
      </c>
      <c r="F29">
        <v>82</v>
      </c>
      <c r="G29">
        <v>285</v>
      </c>
      <c r="H29" s="4">
        <f t="shared" si="0"/>
        <v>-205.76340000000005</v>
      </c>
      <c r="I29" s="4">
        <f t="shared" si="1"/>
        <v>-777.84219999999971</v>
      </c>
      <c r="J29" s="8">
        <f t="shared" si="2"/>
        <v>-205.76340000000005</v>
      </c>
      <c r="K29" s="6">
        <f t="shared" si="3"/>
        <v>0.11328327782160347</v>
      </c>
      <c r="L29" s="6">
        <f t="shared" si="4"/>
        <v>4.1849710538571138E-4</v>
      </c>
      <c r="M29" s="6">
        <f t="shared" si="5"/>
        <v>0.11328327782160347</v>
      </c>
    </row>
    <row r="30" spans="1:13" x14ac:dyDescent="0.25">
      <c r="A30" t="s">
        <v>148</v>
      </c>
      <c r="B30">
        <v>1</v>
      </c>
      <c r="C30">
        <v>136</v>
      </c>
      <c r="D30">
        <v>631</v>
      </c>
      <c r="E30">
        <v>168</v>
      </c>
      <c r="F30">
        <v>83</v>
      </c>
      <c r="G30">
        <v>222</v>
      </c>
      <c r="H30" s="4">
        <f t="shared" si="0"/>
        <v>387.60149999999993</v>
      </c>
      <c r="I30" s="4">
        <f t="shared" si="1"/>
        <v>338.70620000000008</v>
      </c>
      <c r="J30" s="4">
        <f t="shared" si="2"/>
        <v>387.60149999999993</v>
      </c>
      <c r="K30" s="6">
        <f t="shared" si="3"/>
        <v>0.97968785455011931</v>
      </c>
      <c r="L30" s="6">
        <f t="shared" si="4"/>
        <v>0.96729773493493221</v>
      </c>
      <c r="M30" s="6">
        <f t="shared" si="5"/>
        <v>0.97968785455011931</v>
      </c>
    </row>
    <row r="31" spans="1:13" x14ac:dyDescent="0.25">
      <c r="A31" t="s">
        <v>149</v>
      </c>
      <c r="B31">
        <v>1</v>
      </c>
      <c r="C31">
        <v>972</v>
      </c>
      <c r="D31">
        <v>3286</v>
      </c>
      <c r="E31">
        <v>884</v>
      </c>
      <c r="F31">
        <v>385</v>
      </c>
      <c r="G31">
        <v>550</v>
      </c>
      <c r="H31" s="4">
        <f t="shared" si="0"/>
        <v>1684.8819000000003</v>
      </c>
      <c r="I31" s="4">
        <f t="shared" si="1"/>
        <v>-991.83339999999862</v>
      </c>
      <c r="J31" s="4">
        <f t="shared" si="2"/>
        <v>1684.8819000000003</v>
      </c>
      <c r="K31" s="6">
        <f t="shared" si="3"/>
        <v>0.99999995184394952</v>
      </c>
      <c r="L31" s="6">
        <f t="shared" si="4"/>
        <v>4.9260734143230704E-5</v>
      </c>
      <c r="M31" s="6">
        <f t="shared" si="5"/>
        <v>0.99999995184394952</v>
      </c>
    </row>
    <row r="32" spans="1:13" x14ac:dyDescent="0.25">
      <c r="A32" t="s">
        <v>153</v>
      </c>
      <c r="B32">
        <v>1</v>
      </c>
      <c r="C32">
        <v>306</v>
      </c>
      <c r="D32">
        <v>597</v>
      </c>
      <c r="E32">
        <v>350</v>
      </c>
      <c r="F32">
        <v>161</v>
      </c>
      <c r="G32">
        <v>242</v>
      </c>
      <c r="H32" s="4">
        <f t="shared" si="0"/>
        <v>-325.68850000000009</v>
      </c>
      <c r="I32" s="4">
        <f t="shared" si="1"/>
        <v>77.435600000000022</v>
      </c>
      <c r="J32" s="4">
        <f t="shared" si="2"/>
        <v>77.435600000000022</v>
      </c>
      <c r="K32" s="6">
        <f t="shared" si="3"/>
        <v>3.7080271142487214E-2</v>
      </c>
      <c r="L32" s="6">
        <f t="shared" si="4"/>
        <v>0.6844624298428359</v>
      </c>
      <c r="M32" s="6">
        <f t="shared" si="5"/>
        <v>0.6844624298428359</v>
      </c>
    </row>
    <row r="33" spans="1:13" x14ac:dyDescent="0.25">
      <c r="A33" t="s">
        <v>155</v>
      </c>
      <c r="B33">
        <v>1</v>
      </c>
      <c r="C33">
        <v>791</v>
      </c>
      <c r="D33">
        <v>2394</v>
      </c>
      <c r="E33">
        <v>1179</v>
      </c>
      <c r="F33">
        <v>56</v>
      </c>
      <c r="G33">
        <v>1038</v>
      </c>
      <c r="H33" s="4">
        <f t="shared" si="0"/>
        <v>2045.2332999999999</v>
      </c>
      <c r="I33" s="4">
        <f t="shared" si="1"/>
        <v>2070.1339000000007</v>
      </c>
      <c r="J33" s="4">
        <f t="shared" si="2"/>
        <v>2070.1339000000007</v>
      </c>
      <c r="K33" s="6">
        <f t="shared" si="3"/>
        <v>0.99999999868881295</v>
      </c>
      <c r="L33" s="6">
        <f t="shared" si="4"/>
        <v>0.99999999897783098</v>
      </c>
      <c r="M33" s="6">
        <f t="shared" si="5"/>
        <v>0.99999999897783098</v>
      </c>
    </row>
    <row r="34" spans="1:13" x14ac:dyDescent="0.25">
      <c r="A34" t="s">
        <v>158</v>
      </c>
      <c r="B34">
        <v>1</v>
      </c>
      <c r="C34">
        <v>256</v>
      </c>
      <c r="D34">
        <v>339</v>
      </c>
      <c r="E34">
        <v>131</v>
      </c>
      <c r="F34">
        <v>99</v>
      </c>
      <c r="G34">
        <v>127</v>
      </c>
      <c r="H34" s="4">
        <f t="shared" si="0"/>
        <v>-369.50409999999999</v>
      </c>
      <c r="I34" s="4">
        <f t="shared" si="1"/>
        <v>-640.02620000000002</v>
      </c>
      <c r="J34" s="8">
        <f t="shared" si="2"/>
        <v>-369.50409999999999</v>
      </c>
      <c r="K34" s="6">
        <f t="shared" si="3"/>
        <v>2.4244056563735211E-2</v>
      </c>
      <c r="L34" s="6">
        <f t="shared" si="4"/>
        <v>1.6583672518615696E-3</v>
      </c>
      <c r="M34" s="6">
        <f t="shared" si="5"/>
        <v>2.4244056563735211E-2</v>
      </c>
    </row>
    <row r="35" spans="1:13" x14ac:dyDescent="0.25">
      <c r="A35" t="s">
        <v>159</v>
      </c>
      <c r="B35">
        <v>1</v>
      </c>
      <c r="C35">
        <v>2071</v>
      </c>
      <c r="D35">
        <v>3289</v>
      </c>
      <c r="E35">
        <v>2335</v>
      </c>
      <c r="F35">
        <v>328</v>
      </c>
      <c r="G35">
        <v>3928</v>
      </c>
      <c r="H35" s="4">
        <f t="shared" si="0"/>
        <v>-144.51530000000002</v>
      </c>
      <c r="I35" s="4">
        <f t="shared" si="1"/>
        <v>5814.9530999999988</v>
      </c>
      <c r="J35" s="4">
        <f t="shared" si="2"/>
        <v>5814.9530999999988</v>
      </c>
      <c r="K35" s="6">
        <f t="shared" si="3"/>
        <v>0.19074864509171449</v>
      </c>
      <c r="L35" s="6">
        <f t="shared" si="4"/>
        <v>1</v>
      </c>
      <c r="M35" s="6">
        <f t="shared" si="5"/>
        <v>1</v>
      </c>
    </row>
    <row r="36" spans="1:13" x14ac:dyDescent="0.25">
      <c r="A36" t="s">
        <v>162</v>
      </c>
      <c r="B36">
        <v>1</v>
      </c>
      <c r="C36">
        <v>178</v>
      </c>
      <c r="D36">
        <v>265</v>
      </c>
      <c r="E36">
        <v>202</v>
      </c>
      <c r="F36">
        <v>37</v>
      </c>
      <c r="G36">
        <v>241</v>
      </c>
      <c r="H36" s="4">
        <f t="shared" si="0"/>
        <v>-70.060100000000062</v>
      </c>
      <c r="I36" s="4">
        <f t="shared" si="1"/>
        <v>271.34039999999993</v>
      </c>
      <c r="J36" s="4">
        <f t="shared" si="2"/>
        <v>271.34039999999993</v>
      </c>
      <c r="K36" s="6">
        <f t="shared" si="3"/>
        <v>0.33167899186659977</v>
      </c>
      <c r="L36" s="6">
        <f t="shared" si="4"/>
        <v>0.93781296535193892</v>
      </c>
      <c r="M36" s="6">
        <f t="shared" si="5"/>
        <v>0.93781296535193892</v>
      </c>
    </row>
    <row r="37" spans="1:13" x14ac:dyDescent="0.25">
      <c r="A37" t="s">
        <v>164</v>
      </c>
      <c r="B37">
        <v>1</v>
      </c>
      <c r="C37">
        <v>575</v>
      </c>
      <c r="D37">
        <v>2107</v>
      </c>
      <c r="E37">
        <v>1062</v>
      </c>
      <c r="F37">
        <v>76</v>
      </c>
      <c r="G37">
        <v>1431</v>
      </c>
      <c r="H37" s="4">
        <f t="shared" si="0"/>
        <v>1914.9094999999998</v>
      </c>
      <c r="I37" s="4">
        <f t="shared" si="1"/>
        <v>3753.3103000000001</v>
      </c>
      <c r="J37" s="4">
        <f t="shared" si="2"/>
        <v>3753.3103000000001</v>
      </c>
      <c r="K37" s="6">
        <f t="shared" si="3"/>
        <v>0.99999999517326221</v>
      </c>
      <c r="L37" s="6">
        <f t="shared" si="4"/>
        <v>1</v>
      </c>
      <c r="M37" s="6">
        <f t="shared" si="5"/>
        <v>1</v>
      </c>
    </row>
    <row r="38" spans="1:13" x14ac:dyDescent="0.25">
      <c r="A38" t="s">
        <v>171</v>
      </c>
      <c r="B38">
        <v>1</v>
      </c>
      <c r="C38">
        <v>281</v>
      </c>
      <c r="D38">
        <v>1372</v>
      </c>
      <c r="E38">
        <v>223</v>
      </c>
      <c r="F38">
        <v>43</v>
      </c>
      <c r="G38">
        <v>330</v>
      </c>
      <c r="H38" s="4">
        <f t="shared" si="0"/>
        <v>1455.1093999999998</v>
      </c>
      <c r="I38" s="4">
        <f t="shared" si="1"/>
        <v>2.1736999999998261</v>
      </c>
      <c r="J38" s="4">
        <f t="shared" si="2"/>
        <v>1455.1093999999998</v>
      </c>
      <c r="K38" s="6">
        <f t="shared" si="3"/>
        <v>0.99999952077445275</v>
      </c>
      <c r="L38" s="6">
        <f t="shared" si="4"/>
        <v>0.50543403603779746</v>
      </c>
      <c r="M38" s="6">
        <f t="shared" si="5"/>
        <v>0.99999952077445275</v>
      </c>
    </row>
    <row r="39" spans="1:13" x14ac:dyDescent="0.25">
      <c r="A39" t="s">
        <v>174</v>
      </c>
      <c r="B39">
        <v>1</v>
      </c>
      <c r="C39">
        <v>267</v>
      </c>
      <c r="D39">
        <v>632</v>
      </c>
      <c r="E39">
        <v>42</v>
      </c>
      <c r="F39">
        <v>73</v>
      </c>
      <c r="G39">
        <v>90</v>
      </c>
      <c r="H39" s="4">
        <f t="shared" si="0"/>
        <v>184.43339999999995</v>
      </c>
      <c r="I39" s="4">
        <f t="shared" si="1"/>
        <v>-1074.7893000000001</v>
      </c>
      <c r="J39" s="4">
        <f t="shared" si="2"/>
        <v>184.43339999999995</v>
      </c>
      <c r="K39" s="6">
        <f t="shared" si="3"/>
        <v>0.86346047613507393</v>
      </c>
      <c r="L39" s="6">
        <f t="shared" si="4"/>
        <v>2.1490179590517356E-5</v>
      </c>
      <c r="M39" s="6">
        <f t="shared" si="5"/>
        <v>0.86346047613507393</v>
      </c>
    </row>
    <row r="40" spans="1:13" x14ac:dyDescent="0.25">
      <c r="A40" t="s">
        <v>177</v>
      </c>
      <c r="B40">
        <v>1</v>
      </c>
      <c r="C40">
        <v>3025</v>
      </c>
      <c r="D40">
        <v>500</v>
      </c>
      <c r="E40">
        <v>1572</v>
      </c>
      <c r="F40">
        <v>140</v>
      </c>
      <c r="G40">
        <v>413</v>
      </c>
      <c r="H40" s="4">
        <f t="shared" si="0"/>
        <v>-5536.1864999999998</v>
      </c>
      <c r="I40" s="4">
        <f t="shared" si="1"/>
        <v>-9950.9226999999992</v>
      </c>
      <c r="J40" s="8">
        <f t="shared" si="2"/>
        <v>-5536.1864999999998</v>
      </c>
      <c r="K40" s="6">
        <f t="shared" si="3"/>
        <v>9.049977982637564E-25</v>
      </c>
      <c r="L40" s="6">
        <f t="shared" si="4"/>
        <v>6.0770360888869652E-44</v>
      </c>
      <c r="M40" s="6">
        <f t="shared" si="5"/>
        <v>9.049977982637564E-25</v>
      </c>
    </row>
    <row r="41" spans="1:13" x14ac:dyDescent="0.25">
      <c r="A41" t="s">
        <v>185</v>
      </c>
      <c r="B41">
        <v>1</v>
      </c>
      <c r="C41">
        <v>127</v>
      </c>
      <c r="D41">
        <v>1011</v>
      </c>
      <c r="E41">
        <v>60</v>
      </c>
      <c r="F41">
        <v>58</v>
      </c>
      <c r="G41">
        <v>375</v>
      </c>
      <c r="H41" s="4">
        <f t="shared" si="0"/>
        <v>1112.3124999999998</v>
      </c>
      <c r="I41" s="4">
        <f t="shared" si="1"/>
        <v>392.64230000000009</v>
      </c>
      <c r="J41" s="4">
        <f t="shared" si="2"/>
        <v>1112.3124999999998</v>
      </c>
      <c r="K41" s="6">
        <f t="shared" si="3"/>
        <v>0.99998523335691825</v>
      </c>
      <c r="L41" s="6">
        <f t="shared" si="4"/>
        <v>0.9806670668871641</v>
      </c>
      <c r="M41" s="6">
        <f t="shared" si="5"/>
        <v>0.99998523335691825</v>
      </c>
    </row>
    <row r="42" spans="1:13" x14ac:dyDescent="0.25">
      <c r="A42" t="s">
        <v>186</v>
      </c>
      <c r="B42">
        <v>1</v>
      </c>
      <c r="C42">
        <v>561</v>
      </c>
      <c r="D42">
        <v>4814</v>
      </c>
      <c r="E42">
        <v>885</v>
      </c>
      <c r="F42">
        <v>204</v>
      </c>
      <c r="G42">
        <v>1044</v>
      </c>
      <c r="H42" s="4">
        <f t="shared" si="0"/>
        <v>5657.1618999999992</v>
      </c>
      <c r="I42" s="4">
        <f t="shared" si="1"/>
        <v>2345.3961000000004</v>
      </c>
      <c r="J42" s="4">
        <f t="shared" si="2"/>
        <v>5657.1618999999992</v>
      </c>
      <c r="K42" s="6">
        <f t="shared" si="3"/>
        <v>1</v>
      </c>
      <c r="L42" s="6">
        <f t="shared" si="4"/>
        <v>0.99999999993482602</v>
      </c>
      <c r="M42" s="6">
        <f t="shared" si="5"/>
        <v>1</v>
      </c>
    </row>
    <row r="43" spans="1:13" x14ac:dyDescent="0.25">
      <c r="A43" t="s">
        <v>188</v>
      </c>
      <c r="B43">
        <v>1</v>
      </c>
      <c r="C43">
        <v>852</v>
      </c>
      <c r="D43">
        <v>958</v>
      </c>
      <c r="E43">
        <v>356</v>
      </c>
      <c r="F43">
        <v>17</v>
      </c>
      <c r="G43">
        <v>1633</v>
      </c>
      <c r="H43" s="4">
        <f t="shared" si="0"/>
        <v>-166.53490000000011</v>
      </c>
      <c r="I43" s="4">
        <f t="shared" si="1"/>
        <v>458.5010000000002</v>
      </c>
      <c r="J43" s="4">
        <f t="shared" si="2"/>
        <v>458.5010000000002</v>
      </c>
      <c r="K43" s="6">
        <f t="shared" si="3"/>
        <v>0.15904526345584402</v>
      </c>
      <c r="L43" s="6">
        <f t="shared" si="4"/>
        <v>0.98989941506004286</v>
      </c>
      <c r="M43" s="6">
        <f t="shared" si="5"/>
        <v>0.98989941506004286</v>
      </c>
    </row>
    <row r="44" spans="1:13" x14ac:dyDescent="0.25">
      <c r="A44" t="s">
        <v>190</v>
      </c>
      <c r="B44">
        <v>1</v>
      </c>
      <c r="C44">
        <v>444</v>
      </c>
      <c r="D44">
        <v>2629</v>
      </c>
      <c r="E44">
        <v>252</v>
      </c>
      <c r="F44">
        <v>20</v>
      </c>
      <c r="G44">
        <v>1325</v>
      </c>
      <c r="H44" s="4">
        <f t="shared" si="0"/>
        <v>3228.8575999999998</v>
      </c>
      <c r="I44" s="4">
        <f t="shared" si="1"/>
        <v>1561.1465999999998</v>
      </c>
      <c r="J44" s="4">
        <f t="shared" si="2"/>
        <v>3228.8575999999998</v>
      </c>
      <c r="K44" s="6">
        <f t="shared" si="3"/>
        <v>0.99999999999999056</v>
      </c>
      <c r="L44" s="6">
        <f t="shared" si="4"/>
        <v>0.9999998340312245</v>
      </c>
      <c r="M44" s="6">
        <f t="shared" si="5"/>
        <v>0.99999999999999056</v>
      </c>
    </row>
    <row r="45" spans="1:13" x14ac:dyDescent="0.25">
      <c r="A45" t="s">
        <v>191</v>
      </c>
      <c r="B45">
        <v>1</v>
      </c>
      <c r="C45">
        <v>257</v>
      </c>
      <c r="D45">
        <v>1499</v>
      </c>
      <c r="E45">
        <v>275</v>
      </c>
      <c r="F45">
        <v>37</v>
      </c>
      <c r="G45">
        <v>826</v>
      </c>
      <c r="H45" s="4">
        <f t="shared" si="0"/>
        <v>1726.8649999999998</v>
      </c>
      <c r="I45" s="4">
        <f t="shared" si="1"/>
        <v>1459.3713</v>
      </c>
      <c r="J45" s="4">
        <f t="shared" si="2"/>
        <v>1726.8649999999998</v>
      </c>
      <c r="K45" s="6">
        <f t="shared" si="3"/>
        <v>0.99999996835387195</v>
      </c>
      <c r="L45" s="6">
        <f t="shared" si="4"/>
        <v>0.99999954076944719</v>
      </c>
      <c r="M45" s="6">
        <f t="shared" si="5"/>
        <v>0.99999996835387195</v>
      </c>
    </row>
    <row r="46" spans="1:13" x14ac:dyDescent="0.25">
      <c r="A46" t="s">
        <v>192</v>
      </c>
      <c r="B46">
        <v>1</v>
      </c>
      <c r="C46">
        <v>40</v>
      </c>
      <c r="D46">
        <v>804</v>
      </c>
      <c r="E46">
        <v>25</v>
      </c>
      <c r="F46">
        <v>11</v>
      </c>
      <c r="G46">
        <v>206</v>
      </c>
      <c r="H46" s="4">
        <f t="shared" si="0"/>
        <v>1154.0492999999999</v>
      </c>
      <c r="I46" s="4">
        <f t="shared" si="1"/>
        <v>344.21939999999995</v>
      </c>
      <c r="J46" s="4">
        <f t="shared" si="2"/>
        <v>1154.0492999999999</v>
      </c>
      <c r="K46" s="6">
        <f t="shared" si="3"/>
        <v>0.99999027200481827</v>
      </c>
      <c r="L46" s="6">
        <f t="shared" si="4"/>
        <v>0.96899749442693084</v>
      </c>
      <c r="M46" s="6">
        <f t="shared" si="5"/>
        <v>0.99999027200481827</v>
      </c>
    </row>
    <row r="47" spans="1:13" x14ac:dyDescent="0.25">
      <c r="A47" t="s">
        <v>193</v>
      </c>
      <c r="B47">
        <v>1</v>
      </c>
      <c r="C47">
        <v>85</v>
      </c>
      <c r="D47">
        <v>705</v>
      </c>
      <c r="E47">
        <v>102</v>
      </c>
      <c r="F47">
        <v>30</v>
      </c>
      <c r="G47">
        <v>206</v>
      </c>
      <c r="H47" s="4">
        <f t="shared" si="0"/>
        <v>830.40350000000001</v>
      </c>
      <c r="I47" s="4">
        <f t="shared" si="1"/>
        <v>356.55529999999999</v>
      </c>
      <c r="J47" s="4">
        <f t="shared" si="2"/>
        <v>830.40350000000001</v>
      </c>
      <c r="K47" s="6">
        <f t="shared" si="3"/>
        <v>0.99975254516697931</v>
      </c>
      <c r="L47" s="6">
        <f t="shared" si="4"/>
        <v>0.97249649445765896</v>
      </c>
      <c r="M47" s="6">
        <f t="shared" si="5"/>
        <v>0.99975254516697931</v>
      </c>
    </row>
    <row r="48" spans="1:13" x14ac:dyDescent="0.25">
      <c r="A48" t="s">
        <v>194</v>
      </c>
      <c r="B48">
        <v>1</v>
      </c>
      <c r="C48">
        <v>20</v>
      </c>
      <c r="D48">
        <v>166</v>
      </c>
      <c r="E48">
        <v>32</v>
      </c>
      <c r="F48">
        <v>2</v>
      </c>
      <c r="G48">
        <v>43</v>
      </c>
      <c r="H48" s="4">
        <f t="shared" si="0"/>
        <v>224.51079999999999</v>
      </c>
      <c r="I48" s="4">
        <f t="shared" si="1"/>
        <v>91.585800000000006</v>
      </c>
      <c r="J48" s="4">
        <f t="shared" si="2"/>
        <v>224.51079999999999</v>
      </c>
      <c r="K48" s="6">
        <f t="shared" si="3"/>
        <v>0.90422772510618776</v>
      </c>
      <c r="L48" s="6">
        <f t="shared" si="4"/>
        <v>0.71419739346987843</v>
      </c>
      <c r="M48" s="6">
        <f t="shared" si="5"/>
        <v>0.90422772510618776</v>
      </c>
    </row>
    <row r="49" spans="1:13" x14ac:dyDescent="0.25">
      <c r="A49" t="s">
        <v>195</v>
      </c>
      <c r="B49">
        <v>1</v>
      </c>
      <c r="C49">
        <v>58</v>
      </c>
      <c r="D49">
        <v>712</v>
      </c>
      <c r="E49">
        <v>50</v>
      </c>
      <c r="F49">
        <v>7</v>
      </c>
      <c r="G49">
        <v>336</v>
      </c>
      <c r="H49" s="4">
        <f t="shared" si="0"/>
        <v>992.16669999999999</v>
      </c>
      <c r="I49" s="4">
        <f t="shared" si="1"/>
        <v>634.46199999999999</v>
      </c>
      <c r="J49" s="4">
        <f t="shared" si="2"/>
        <v>992.16669999999999</v>
      </c>
      <c r="K49" s="6">
        <f t="shared" si="3"/>
        <v>0.99995090317052382</v>
      </c>
      <c r="L49" s="6">
        <f t="shared" si="4"/>
        <v>0.99824690876564048</v>
      </c>
      <c r="M49" s="6">
        <f t="shared" si="5"/>
        <v>0.99995090317052382</v>
      </c>
    </row>
    <row r="50" spans="1:13" x14ac:dyDescent="0.25">
      <c r="A50" t="s">
        <v>196</v>
      </c>
      <c r="B50">
        <v>1</v>
      </c>
      <c r="C50">
        <v>57</v>
      </c>
      <c r="D50">
        <v>22</v>
      </c>
      <c r="E50">
        <v>36</v>
      </c>
      <c r="F50">
        <v>3</v>
      </c>
      <c r="G50">
        <v>66</v>
      </c>
      <c r="H50" s="4">
        <f t="shared" si="0"/>
        <v>-77.024600000000007</v>
      </c>
      <c r="I50" s="4">
        <f t="shared" si="1"/>
        <v>-37.639499999999941</v>
      </c>
      <c r="J50" s="8">
        <f t="shared" si="2"/>
        <v>-37.639499999999941</v>
      </c>
      <c r="K50" s="6">
        <f t="shared" si="3"/>
        <v>0.31642589392622</v>
      </c>
      <c r="L50" s="6">
        <f t="shared" si="4"/>
        <v>0.40699667263201061</v>
      </c>
      <c r="M50" s="6">
        <f t="shared" si="5"/>
        <v>0.40699667263201061</v>
      </c>
    </row>
    <row r="51" spans="1:13" x14ac:dyDescent="0.25">
      <c r="A51" t="s">
        <v>197</v>
      </c>
      <c r="B51">
        <v>1</v>
      </c>
      <c r="C51">
        <v>145</v>
      </c>
      <c r="D51">
        <v>796</v>
      </c>
      <c r="E51">
        <v>116</v>
      </c>
      <c r="F51">
        <v>17</v>
      </c>
      <c r="G51">
        <v>112</v>
      </c>
      <c r="H51" s="4">
        <f t="shared" si="0"/>
        <v>916.63080000000002</v>
      </c>
      <c r="I51" s="4">
        <f t="shared" si="1"/>
        <v>-135.76189999999991</v>
      </c>
      <c r="J51" s="4">
        <f t="shared" si="2"/>
        <v>916.63080000000002</v>
      </c>
      <c r="K51" s="6">
        <f t="shared" si="3"/>
        <v>0.99989550930108917</v>
      </c>
      <c r="L51" s="6">
        <f t="shared" si="4"/>
        <v>0.20462754968732697</v>
      </c>
      <c r="M51" s="6">
        <f t="shared" si="5"/>
        <v>0.99989550930108917</v>
      </c>
    </row>
    <row r="52" spans="1:13" x14ac:dyDescent="0.25">
      <c r="A52" t="s">
        <v>198</v>
      </c>
      <c r="B52">
        <v>1</v>
      </c>
      <c r="C52">
        <v>109</v>
      </c>
      <c r="D52">
        <v>644</v>
      </c>
      <c r="E52">
        <v>113</v>
      </c>
      <c r="F52">
        <v>12</v>
      </c>
      <c r="G52">
        <v>279</v>
      </c>
      <c r="H52" s="4">
        <f t="shared" si="0"/>
        <v>766.68349999999998</v>
      </c>
      <c r="I52" s="4">
        <f t="shared" si="1"/>
        <v>436.02130000000005</v>
      </c>
      <c r="J52" s="4">
        <f t="shared" si="2"/>
        <v>766.68349999999998</v>
      </c>
      <c r="K52" s="6">
        <f t="shared" si="3"/>
        <v>0.99953212200359998</v>
      </c>
      <c r="L52" s="6">
        <f t="shared" si="4"/>
        <v>0.98738549259237873</v>
      </c>
      <c r="M52" s="6">
        <f t="shared" si="5"/>
        <v>0.99953212200359998</v>
      </c>
    </row>
    <row r="53" spans="1:13" x14ac:dyDescent="0.25">
      <c r="A53" t="s">
        <v>199</v>
      </c>
      <c r="B53">
        <v>1</v>
      </c>
      <c r="C53">
        <v>380</v>
      </c>
      <c r="D53">
        <v>1824</v>
      </c>
      <c r="E53">
        <v>252</v>
      </c>
      <c r="F53">
        <v>147</v>
      </c>
      <c r="G53">
        <v>843</v>
      </c>
      <c r="H53" s="4">
        <f t="shared" si="0"/>
        <v>1530.2864999999999</v>
      </c>
      <c r="I53" s="4">
        <f t="shared" si="1"/>
        <v>772.42179999999985</v>
      </c>
      <c r="J53" s="4">
        <f t="shared" si="2"/>
        <v>1530.2864999999999</v>
      </c>
      <c r="K53" s="6">
        <f t="shared" si="3"/>
        <v>0.99999977403036966</v>
      </c>
      <c r="L53" s="6">
        <f t="shared" si="4"/>
        <v>0.9995582029281147</v>
      </c>
      <c r="M53" s="6">
        <f t="shared" si="5"/>
        <v>0.99999977403036966</v>
      </c>
    </row>
    <row r="54" spans="1:13" x14ac:dyDescent="0.25">
      <c r="A54" t="s">
        <v>200</v>
      </c>
      <c r="B54">
        <v>1</v>
      </c>
      <c r="C54">
        <v>103</v>
      </c>
      <c r="D54">
        <v>33</v>
      </c>
      <c r="E54">
        <v>18</v>
      </c>
      <c r="F54">
        <v>0</v>
      </c>
      <c r="G54">
        <v>5</v>
      </c>
      <c r="H54" s="4">
        <f t="shared" si="0"/>
        <v>-133.7833</v>
      </c>
      <c r="I54" s="4">
        <f t="shared" si="1"/>
        <v>-482.77690000000001</v>
      </c>
      <c r="J54" s="8">
        <f t="shared" si="2"/>
        <v>-133.7833</v>
      </c>
      <c r="K54" s="6">
        <f t="shared" si="3"/>
        <v>0.20786664679209774</v>
      </c>
      <c r="L54" s="6">
        <f t="shared" si="4"/>
        <v>7.9407980862801347E-3</v>
      </c>
      <c r="M54" s="6">
        <f t="shared" si="5"/>
        <v>0.20786664679209774</v>
      </c>
    </row>
    <row r="55" spans="1:13" x14ac:dyDescent="0.25">
      <c r="A55" t="s">
        <v>202</v>
      </c>
      <c r="B55">
        <v>1</v>
      </c>
      <c r="C55">
        <v>63</v>
      </c>
      <c r="D55">
        <v>246</v>
      </c>
      <c r="E55">
        <v>87</v>
      </c>
      <c r="F55">
        <v>8</v>
      </c>
      <c r="G55">
        <v>146</v>
      </c>
      <c r="H55" s="4">
        <f t="shared" si="0"/>
        <v>243.3005</v>
      </c>
      <c r="I55" s="4">
        <f t="shared" si="1"/>
        <v>283.88190000000003</v>
      </c>
      <c r="J55" s="4">
        <f t="shared" si="2"/>
        <v>283.88190000000003</v>
      </c>
      <c r="K55" s="6">
        <f t="shared" si="3"/>
        <v>0.91930972280761136</v>
      </c>
      <c r="L55" s="6">
        <f t="shared" si="4"/>
        <v>0.94473783664104638</v>
      </c>
      <c r="M55" s="6">
        <f t="shared" si="5"/>
        <v>0.94473783664104638</v>
      </c>
    </row>
    <row r="56" spans="1:13" x14ac:dyDescent="0.25">
      <c r="A56" t="s">
        <v>203</v>
      </c>
      <c r="B56">
        <v>1</v>
      </c>
      <c r="C56">
        <v>106</v>
      </c>
      <c r="D56">
        <v>1014</v>
      </c>
      <c r="E56">
        <v>135</v>
      </c>
      <c r="F56">
        <v>52</v>
      </c>
      <c r="G56">
        <v>480</v>
      </c>
      <c r="H56" s="4">
        <f t="shared" si="0"/>
        <v>1182.79</v>
      </c>
      <c r="I56" s="4">
        <f t="shared" si="1"/>
        <v>993.91759999999999</v>
      </c>
      <c r="J56" s="4">
        <f t="shared" si="2"/>
        <v>1182.79</v>
      </c>
      <c r="K56" s="6">
        <f t="shared" si="3"/>
        <v>0.99999270197867596</v>
      </c>
      <c r="L56" s="6">
        <f t="shared" si="4"/>
        <v>0.99995175528384317</v>
      </c>
      <c r="M56" s="6">
        <f t="shared" si="5"/>
        <v>0.99999270197867596</v>
      </c>
    </row>
    <row r="57" spans="1:13" x14ac:dyDescent="0.25">
      <c r="A57" t="s">
        <v>204</v>
      </c>
      <c r="B57">
        <v>1</v>
      </c>
      <c r="C57">
        <v>153</v>
      </c>
      <c r="D57">
        <v>1343</v>
      </c>
      <c r="E57">
        <v>245</v>
      </c>
      <c r="F57">
        <v>30</v>
      </c>
      <c r="G57">
        <v>280</v>
      </c>
      <c r="H57" s="4">
        <f t="shared" si="0"/>
        <v>1708.0266999999997</v>
      </c>
      <c r="I57" s="4">
        <f t="shared" si="1"/>
        <v>635.14250000000004</v>
      </c>
      <c r="J57" s="4">
        <f t="shared" si="2"/>
        <v>1708.0266999999997</v>
      </c>
      <c r="K57" s="6">
        <f t="shared" si="3"/>
        <v>0.99999996179376205</v>
      </c>
      <c r="L57" s="6">
        <f t="shared" si="4"/>
        <v>0.99825877735041646</v>
      </c>
      <c r="M57" s="6">
        <f t="shared" si="5"/>
        <v>0.99999996179376205</v>
      </c>
    </row>
    <row r="58" spans="1:13" x14ac:dyDescent="0.25">
      <c r="A58" t="s">
        <v>206</v>
      </c>
      <c r="B58">
        <v>1</v>
      </c>
      <c r="C58">
        <v>218</v>
      </c>
      <c r="D58">
        <v>1388</v>
      </c>
      <c r="E58">
        <v>193</v>
      </c>
      <c r="F58">
        <v>100</v>
      </c>
      <c r="G58">
        <v>453</v>
      </c>
      <c r="H58" s="4">
        <f t="shared" si="0"/>
        <v>1352.8111999999999</v>
      </c>
      <c r="I58" s="4">
        <f t="shared" si="1"/>
        <v>526.13359999999989</v>
      </c>
      <c r="J58" s="4">
        <f t="shared" si="2"/>
        <v>1352.8111999999999</v>
      </c>
      <c r="K58" s="6">
        <f t="shared" si="3"/>
        <v>0.99999866704640916</v>
      </c>
      <c r="L58" s="6">
        <f t="shared" si="4"/>
        <v>0.99483841179519394</v>
      </c>
      <c r="M58" s="6">
        <f t="shared" si="5"/>
        <v>0.99999866704640916</v>
      </c>
    </row>
    <row r="59" spans="1:13" x14ac:dyDescent="0.25">
      <c r="A59" t="s">
        <v>207</v>
      </c>
      <c r="B59">
        <v>1</v>
      </c>
      <c r="C59">
        <v>503</v>
      </c>
      <c r="D59">
        <v>1452</v>
      </c>
      <c r="E59">
        <v>410</v>
      </c>
      <c r="F59">
        <v>63</v>
      </c>
      <c r="G59">
        <v>1013</v>
      </c>
      <c r="H59" s="4">
        <f t="shared" si="0"/>
        <v>1074.3383999999999</v>
      </c>
      <c r="I59" s="4">
        <f t="shared" si="1"/>
        <v>1033.0454999999999</v>
      </c>
      <c r="J59" s="4">
        <f t="shared" si="2"/>
        <v>1074.3383999999999</v>
      </c>
      <c r="K59" s="6">
        <f t="shared" si="3"/>
        <v>0.99997841270449817</v>
      </c>
      <c r="L59" s="6">
        <f t="shared" si="4"/>
        <v>0.99996737682471049</v>
      </c>
      <c r="M59" s="6">
        <f t="shared" si="5"/>
        <v>0.99997841270449817</v>
      </c>
    </row>
    <row r="60" spans="1:13" x14ac:dyDescent="0.25">
      <c r="A60" t="s">
        <v>209</v>
      </c>
      <c r="B60">
        <v>1</v>
      </c>
      <c r="C60">
        <v>229</v>
      </c>
      <c r="D60">
        <v>244</v>
      </c>
      <c r="E60">
        <v>86</v>
      </c>
      <c r="F60">
        <v>6</v>
      </c>
      <c r="G60">
        <v>622</v>
      </c>
      <c r="H60" s="4">
        <f t="shared" si="0"/>
        <v>-65.514700000000033</v>
      </c>
      <c r="I60" s="4">
        <f t="shared" si="1"/>
        <v>514.78089999999997</v>
      </c>
      <c r="J60" s="4">
        <f t="shared" si="2"/>
        <v>514.78089999999997</v>
      </c>
      <c r="K60" s="6">
        <f t="shared" si="3"/>
        <v>0.34183061176370005</v>
      </c>
      <c r="L60" s="6">
        <f t="shared" si="4"/>
        <v>0.99422146044237247</v>
      </c>
      <c r="M60" s="6">
        <f t="shared" si="5"/>
        <v>0.99422146044237247</v>
      </c>
    </row>
    <row r="61" spans="1:13" x14ac:dyDescent="0.25">
      <c r="A61" t="s">
        <v>210</v>
      </c>
      <c r="B61">
        <v>1</v>
      </c>
      <c r="C61">
        <v>217</v>
      </c>
      <c r="D61">
        <v>1588</v>
      </c>
      <c r="E61">
        <v>160</v>
      </c>
      <c r="F61">
        <v>33</v>
      </c>
      <c r="G61">
        <v>455</v>
      </c>
      <c r="H61" s="4">
        <f t="shared" si="0"/>
        <v>1960.3148000000001</v>
      </c>
      <c r="I61" s="4">
        <f t="shared" si="1"/>
        <v>428.62530000000015</v>
      </c>
      <c r="J61" s="4">
        <f t="shared" si="2"/>
        <v>1960.3148000000001</v>
      </c>
      <c r="K61" s="6">
        <f t="shared" si="3"/>
        <v>0.99999999693478459</v>
      </c>
      <c r="L61" s="6">
        <f t="shared" si="4"/>
        <v>0.98643029594246334</v>
      </c>
      <c r="M61" s="6">
        <f t="shared" si="5"/>
        <v>0.99999999693478459</v>
      </c>
    </row>
    <row r="62" spans="1:13" x14ac:dyDescent="0.25">
      <c r="A62" t="s">
        <v>211</v>
      </c>
      <c r="B62">
        <v>1</v>
      </c>
      <c r="C62">
        <v>77</v>
      </c>
      <c r="D62">
        <v>123</v>
      </c>
      <c r="E62">
        <v>8</v>
      </c>
      <c r="F62">
        <v>13</v>
      </c>
      <c r="G62">
        <v>40</v>
      </c>
      <c r="H62" s="4">
        <f t="shared" si="0"/>
        <v>1.119800000000005</v>
      </c>
      <c r="I62" s="4">
        <f t="shared" si="1"/>
        <v>-295.6671</v>
      </c>
      <c r="J62" s="4">
        <f t="shared" si="2"/>
        <v>1.119800000000005</v>
      </c>
      <c r="K62" s="6">
        <f t="shared" si="3"/>
        <v>0.50279947074671061</v>
      </c>
      <c r="L62" s="6">
        <f t="shared" si="4"/>
        <v>4.9422166845350404E-2</v>
      </c>
      <c r="M62" s="6">
        <f t="shared" si="5"/>
        <v>0.50279947074671061</v>
      </c>
    </row>
    <row r="63" spans="1:13" x14ac:dyDescent="0.25">
      <c r="A63" t="s">
        <v>212</v>
      </c>
      <c r="B63">
        <v>1</v>
      </c>
      <c r="C63">
        <v>445</v>
      </c>
      <c r="D63">
        <v>2039</v>
      </c>
      <c r="E63">
        <v>266</v>
      </c>
      <c r="F63">
        <v>161</v>
      </c>
      <c r="G63">
        <v>244</v>
      </c>
      <c r="H63" s="4">
        <f t="shared" si="0"/>
        <v>1685.7257999999997</v>
      </c>
      <c r="I63" s="4">
        <f t="shared" si="1"/>
        <v>-928.09190000000001</v>
      </c>
      <c r="J63" s="4">
        <f t="shared" si="2"/>
        <v>1685.7257999999997</v>
      </c>
      <c r="K63" s="6">
        <f t="shared" si="3"/>
        <v>0.99999995224862848</v>
      </c>
      <c r="L63" s="6">
        <f t="shared" si="4"/>
        <v>9.3176763958628987E-5</v>
      </c>
      <c r="M63" s="6">
        <f t="shared" si="5"/>
        <v>0.99999995224862848</v>
      </c>
    </row>
    <row r="64" spans="1:13" x14ac:dyDescent="0.25">
      <c r="A64" t="s">
        <v>213</v>
      </c>
      <c r="B64">
        <v>1</v>
      </c>
      <c r="C64">
        <v>177</v>
      </c>
      <c r="D64">
        <v>1443</v>
      </c>
      <c r="E64">
        <v>65</v>
      </c>
      <c r="F64">
        <v>46</v>
      </c>
      <c r="G64">
        <v>297</v>
      </c>
      <c r="H64" s="4">
        <f t="shared" si="0"/>
        <v>1751.0379</v>
      </c>
      <c r="I64" s="4">
        <f t="shared" si="1"/>
        <v>-38.556699999999978</v>
      </c>
      <c r="J64" s="4">
        <f t="shared" si="2"/>
        <v>1751.0379</v>
      </c>
      <c r="K64" s="6">
        <f t="shared" si="3"/>
        <v>0.99999997514927785</v>
      </c>
      <c r="L64" s="6">
        <f t="shared" si="4"/>
        <v>0.40478490913496074</v>
      </c>
      <c r="M64" s="6">
        <f t="shared" si="5"/>
        <v>0.99999997514927785</v>
      </c>
    </row>
    <row r="65" spans="1:13" x14ac:dyDescent="0.25">
      <c r="A65" t="s">
        <v>214</v>
      </c>
      <c r="B65">
        <v>1</v>
      </c>
      <c r="C65">
        <v>94</v>
      </c>
      <c r="D65">
        <v>325</v>
      </c>
      <c r="E65">
        <v>81</v>
      </c>
      <c r="F65">
        <v>28</v>
      </c>
      <c r="G65">
        <v>266</v>
      </c>
      <c r="H65" s="4">
        <f t="shared" si="0"/>
        <v>222.61059999999998</v>
      </c>
      <c r="I65" s="4">
        <f t="shared" si="1"/>
        <v>380.86040000000003</v>
      </c>
      <c r="J65" s="4">
        <f t="shared" si="2"/>
        <v>380.86040000000003</v>
      </c>
      <c r="K65" s="6">
        <f t="shared" si="3"/>
        <v>0.90256946550739114</v>
      </c>
      <c r="L65" s="6">
        <f t="shared" si="4"/>
        <v>0.97830212045502085</v>
      </c>
      <c r="M65" s="6">
        <f t="shared" si="5"/>
        <v>0.97830212045502085</v>
      </c>
    </row>
    <row r="66" spans="1:13" x14ac:dyDescent="0.25">
      <c r="A66" t="s">
        <v>215</v>
      </c>
      <c r="B66">
        <v>1</v>
      </c>
      <c r="C66">
        <v>184</v>
      </c>
      <c r="D66">
        <v>316</v>
      </c>
      <c r="E66">
        <v>159</v>
      </c>
      <c r="F66">
        <v>27</v>
      </c>
      <c r="G66">
        <v>253</v>
      </c>
      <c r="H66" s="4">
        <f t="shared" ref="H66:H129" si="6">9.193-1.8935*C66+1.5774*D66-4.3303*F66</f>
        <v>42.329299999999961</v>
      </c>
      <c r="I66" s="4">
        <f t="shared" ref="I66:I129" si="7">-7.2786   -5.2993*C66 + 3.2572*E66 + 2.34*G66</f>
        <v>127.56500000000005</v>
      </c>
      <c r="J66" s="4">
        <f t="shared" ref="J66:J129" si="8">MAX(H66,I66)</f>
        <v>127.56500000000005</v>
      </c>
      <c r="K66" s="6">
        <f t="shared" ref="K66:K129" si="9">EXP(H66/100)/(1+EXP(H66/100))</f>
        <v>0.60427096669994018</v>
      </c>
      <c r="L66" s="6">
        <f t="shared" ref="L66:L129" si="10">EXP(I66/100)/(1+EXP(I66/100))</f>
        <v>0.78170840045722612</v>
      </c>
      <c r="M66" s="6">
        <f t="shared" ref="M66:M129" si="11">EXP(J66/100)/(1+EXP(J66/100))</f>
        <v>0.78170840045722612</v>
      </c>
    </row>
    <row r="67" spans="1:13" x14ac:dyDescent="0.25">
      <c r="A67" t="s">
        <v>216</v>
      </c>
      <c r="B67">
        <v>1</v>
      </c>
      <c r="C67">
        <v>401</v>
      </c>
      <c r="D67">
        <v>3352</v>
      </c>
      <c r="E67">
        <v>282</v>
      </c>
      <c r="F67">
        <v>168</v>
      </c>
      <c r="G67">
        <v>526</v>
      </c>
      <c r="H67" s="4">
        <f t="shared" si="6"/>
        <v>3809.8538999999987</v>
      </c>
      <c r="I67" s="4">
        <f t="shared" si="7"/>
        <v>17.072499999999991</v>
      </c>
      <c r="J67" s="4">
        <f t="shared" si="8"/>
        <v>3809.8538999999987</v>
      </c>
      <c r="K67" s="6">
        <f t="shared" si="9"/>
        <v>1</v>
      </c>
      <c r="L67" s="6">
        <f t="shared" si="10"/>
        <v>0.54257788198594314</v>
      </c>
      <c r="M67" s="6">
        <f t="shared" si="11"/>
        <v>1</v>
      </c>
    </row>
    <row r="68" spans="1:13" x14ac:dyDescent="0.25">
      <c r="A68" t="s">
        <v>217</v>
      </c>
      <c r="B68">
        <v>1</v>
      </c>
      <c r="C68">
        <v>52</v>
      </c>
      <c r="D68">
        <v>206</v>
      </c>
      <c r="E68">
        <v>7</v>
      </c>
      <c r="F68">
        <v>5</v>
      </c>
      <c r="G68">
        <v>49</v>
      </c>
      <c r="H68" s="4">
        <f t="shared" si="6"/>
        <v>214.02389999999997</v>
      </c>
      <c r="I68" s="4">
        <f t="shared" si="7"/>
        <v>-145.38179999999997</v>
      </c>
      <c r="J68" s="4">
        <f t="shared" si="8"/>
        <v>214.02389999999997</v>
      </c>
      <c r="K68" s="6">
        <f t="shared" si="9"/>
        <v>0.89475311922498524</v>
      </c>
      <c r="L68" s="6">
        <f t="shared" si="10"/>
        <v>0.18941466745913854</v>
      </c>
      <c r="M68" s="6">
        <f t="shared" si="11"/>
        <v>0.89475311922498524</v>
      </c>
    </row>
    <row r="69" spans="1:13" x14ac:dyDescent="0.25">
      <c r="A69" t="s">
        <v>218</v>
      </c>
      <c r="B69">
        <v>1</v>
      </c>
      <c r="C69">
        <v>67</v>
      </c>
      <c r="D69">
        <v>968</v>
      </c>
      <c r="E69">
        <v>46</v>
      </c>
      <c r="F69">
        <v>81</v>
      </c>
      <c r="G69">
        <v>262</v>
      </c>
      <c r="H69" s="4">
        <f t="shared" si="6"/>
        <v>1058.4974</v>
      </c>
      <c r="I69" s="4">
        <f t="shared" si="7"/>
        <v>400.57949999999994</v>
      </c>
      <c r="J69" s="4">
        <f t="shared" si="8"/>
        <v>1058.4974</v>
      </c>
      <c r="K69" s="6">
        <f t="shared" si="9"/>
        <v>0.99997470741511918</v>
      </c>
      <c r="L69" s="6">
        <f t="shared" si="10"/>
        <v>0.98211586002574547</v>
      </c>
      <c r="M69" s="6">
        <f t="shared" si="11"/>
        <v>0.99997470741511918</v>
      </c>
    </row>
    <row r="70" spans="1:13" x14ac:dyDescent="0.25">
      <c r="A70" t="s">
        <v>219</v>
      </c>
      <c r="B70">
        <v>1</v>
      </c>
      <c r="C70">
        <v>241</v>
      </c>
      <c r="D70">
        <v>2976</v>
      </c>
      <c r="E70">
        <v>241</v>
      </c>
      <c r="F70">
        <v>91</v>
      </c>
      <c r="G70">
        <v>978</v>
      </c>
      <c r="H70" s="4">
        <f t="shared" si="6"/>
        <v>3853.1445999999992</v>
      </c>
      <c r="I70" s="4">
        <f t="shared" si="7"/>
        <v>1789.0953</v>
      </c>
      <c r="J70" s="4">
        <f t="shared" si="8"/>
        <v>3853.1445999999992</v>
      </c>
      <c r="K70" s="6">
        <f t="shared" si="9"/>
        <v>1</v>
      </c>
      <c r="L70" s="6">
        <f t="shared" si="10"/>
        <v>0.99999998301530202</v>
      </c>
      <c r="M70" s="6">
        <f t="shared" si="11"/>
        <v>1</v>
      </c>
    </row>
    <row r="71" spans="1:13" x14ac:dyDescent="0.25">
      <c r="A71" t="s">
        <v>220</v>
      </c>
      <c r="B71">
        <v>1</v>
      </c>
      <c r="C71">
        <v>329</v>
      </c>
      <c r="D71">
        <v>1660</v>
      </c>
      <c r="E71">
        <v>341</v>
      </c>
      <c r="F71">
        <v>37</v>
      </c>
      <c r="G71">
        <v>450</v>
      </c>
      <c r="H71" s="4">
        <f t="shared" si="6"/>
        <v>1844.4943999999998</v>
      </c>
      <c r="I71" s="4">
        <f t="shared" si="7"/>
        <v>412.95690000000013</v>
      </c>
      <c r="J71" s="4">
        <f t="shared" si="8"/>
        <v>1844.4943999999998</v>
      </c>
      <c r="K71" s="6">
        <f t="shared" si="9"/>
        <v>0.99999999023971275</v>
      </c>
      <c r="L71" s="6">
        <f t="shared" si="10"/>
        <v>0.98416497060914354</v>
      </c>
      <c r="M71" s="6">
        <f t="shared" si="11"/>
        <v>0.99999999023971275</v>
      </c>
    </row>
    <row r="72" spans="1:13" x14ac:dyDescent="0.25">
      <c r="A72" t="s">
        <v>222</v>
      </c>
      <c r="B72">
        <v>1</v>
      </c>
      <c r="C72">
        <v>154</v>
      </c>
      <c r="D72">
        <v>837</v>
      </c>
      <c r="E72">
        <v>152</v>
      </c>
      <c r="F72">
        <v>36</v>
      </c>
      <c r="G72">
        <v>186</v>
      </c>
      <c r="H72" s="4">
        <f t="shared" si="6"/>
        <v>881.98699999999997</v>
      </c>
      <c r="I72" s="4">
        <f t="shared" si="7"/>
        <v>106.96360000000004</v>
      </c>
      <c r="J72" s="4">
        <f t="shared" si="8"/>
        <v>881.98699999999997</v>
      </c>
      <c r="K72" s="6">
        <f t="shared" si="9"/>
        <v>0.99985225426326096</v>
      </c>
      <c r="L72" s="6">
        <f t="shared" si="10"/>
        <v>0.74452768692961335</v>
      </c>
      <c r="M72" s="6">
        <f t="shared" si="11"/>
        <v>0.99985225426326096</v>
      </c>
    </row>
    <row r="73" spans="1:13" x14ac:dyDescent="0.25">
      <c r="A73" t="s">
        <v>223</v>
      </c>
      <c r="B73">
        <v>1</v>
      </c>
      <c r="C73">
        <v>209</v>
      </c>
      <c r="D73">
        <v>2600</v>
      </c>
      <c r="E73">
        <v>188</v>
      </c>
      <c r="F73">
        <v>113</v>
      </c>
      <c r="G73">
        <v>662</v>
      </c>
      <c r="H73" s="4">
        <f t="shared" si="6"/>
        <v>3225.3676</v>
      </c>
      <c r="I73" s="4">
        <f t="shared" si="7"/>
        <v>1046.6012999999998</v>
      </c>
      <c r="J73" s="4">
        <f t="shared" si="8"/>
        <v>3225.3676</v>
      </c>
      <c r="K73" s="6">
        <f t="shared" si="9"/>
        <v>0.99999999999999012</v>
      </c>
      <c r="L73" s="6">
        <f t="shared" si="10"/>
        <v>0.99997151239529736</v>
      </c>
      <c r="M73" s="6">
        <f t="shared" si="11"/>
        <v>0.99999999999999012</v>
      </c>
    </row>
    <row r="74" spans="1:13" x14ac:dyDescent="0.25">
      <c r="A74" t="s">
        <v>224</v>
      </c>
      <c r="B74">
        <v>1</v>
      </c>
      <c r="C74">
        <v>345</v>
      </c>
      <c r="D74">
        <v>2169</v>
      </c>
      <c r="E74">
        <v>232</v>
      </c>
      <c r="F74">
        <v>180</v>
      </c>
      <c r="G74">
        <v>251</v>
      </c>
      <c r="H74" s="4">
        <f t="shared" si="6"/>
        <v>1997.8620999999998</v>
      </c>
      <c r="I74" s="4">
        <f t="shared" si="7"/>
        <v>-492.52670000000012</v>
      </c>
      <c r="J74" s="4">
        <f t="shared" si="8"/>
        <v>1997.8620999999998</v>
      </c>
      <c r="K74" s="6">
        <f t="shared" si="9"/>
        <v>0.9999999978943066</v>
      </c>
      <c r="L74" s="6">
        <f t="shared" si="10"/>
        <v>7.208448379649535E-3</v>
      </c>
      <c r="M74" s="6">
        <f t="shared" si="11"/>
        <v>0.9999999978943066</v>
      </c>
    </row>
    <row r="75" spans="1:13" x14ac:dyDescent="0.25">
      <c r="A75" t="s">
        <v>225</v>
      </c>
      <c r="B75">
        <v>1</v>
      </c>
      <c r="C75">
        <v>480</v>
      </c>
      <c r="D75">
        <v>1888</v>
      </c>
      <c r="E75">
        <v>455</v>
      </c>
      <c r="F75">
        <v>104</v>
      </c>
      <c r="G75">
        <v>1083</v>
      </c>
      <c r="H75" s="4">
        <f t="shared" si="6"/>
        <v>1628.0929999999998</v>
      </c>
      <c r="I75" s="4">
        <f t="shared" si="7"/>
        <v>1465.3034</v>
      </c>
      <c r="J75" s="4">
        <f t="shared" si="8"/>
        <v>1628.0929999999998</v>
      </c>
      <c r="K75" s="6">
        <f t="shared" si="9"/>
        <v>0.99999991502681362</v>
      </c>
      <c r="L75" s="6">
        <f t="shared" si="10"/>
        <v>0.99999956721918271</v>
      </c>
      <c r="M75" s="6">
        <f t="shared" si="11"/>
        <v>0.99999991502681362</v>
      </c>
    </row>
    <row r="76" spans="1:13" x14ac:dyDescent="0.25">
      <c r="A76" t="s">
        <v>227</v>
      </c>
      <c r="B76">
        <v>1</v>
      </c>
      <c r="C76">
        <v>369</v>
      </c>
      <c r="D76">
        <v>3202</v>
      </c>
      <c r="E76">
        <v>227</v>
      </c>
      <c r="F76">
        <v>243</v>
      </c>
      <c r="G76">
        <v>340</v>
      </c>
      <c r="H76" s="4">
        <f t="shared" si="6"/>
        <v>3309.0633999999995</v>
      </c>
      <c r="I76" s="4">
        <f t="shared" si="7"/>
        <v>-427.73590000000013</v>
      </c>
      <c r="J76" s="4">
        <f t="shared" si="8"/>
        <v>3309.0633999999995</v>
      </c>
      <c r="K76" s="6">
        <f t="shared" si="9"/>
        <v>0.99999999999999578</v>
      </c>
      <c r="L76" s="6">
        <f t="shared" si="10"/>
        <v>1.3689271791144091E-2</v>
      </c>
      <c r="M76" s="6">
        <f t="shared" si="11"/>
        <v>0.99999999999999578</v>
      </c>
    </row>
    <row r="77" spans="1:13" x14ac:dyDescent="0.25">
      <c r="A77" t="s">
        <v>228</v>
      </c>
      <c r="B77">
        <v>1</v>
      </c>
      <c r="C77">
        <v>507</v>
      </c>
      <c r="D77">
        <v>843</v>
      </c>
      <c r="E77">
        <v>595</v>
      </c>
      <c r="F77">
        <v>27</v>
      </c>
      <c r="G77">
        <v>988</v>
      </c>
      <c r="H77" s="4">
        <f t="shared" si="6"/>
        <v>262.01859999999999</v>
      </c>
      <c r="I77" s="4">
        <f t="shared" si="7"/>
        <v>1555.9303000000004</v>
      </c>
      <c r="J77" s="4">
        <f t="shared" si="8"/>
        <v>1555.9303000000004</v>
      </c>
      <c r="K77" s="6">
        <f t="shared" si="9"/>
        <v>0.93214947127984038</v>
      </c>
      <c r="L77" s="6">
        <f t="shared" si="10"/>
        <v>0.9999998251440203</v>
      </c>
      <c r="M77" s="6">
        <f t="shared" si="11"/>
        <v>0.9999998251440203</v>
      </c>
    </row>
    <row r="78" spans="1:13" x14ac:dyDescent="0.25">
      <c r="A78" t="s">
        <v>229</v>
      </c>
      <c r="B78">
        <v>1</v>
      </c>
      <c r="C78">
        <v>1312</v>
      </c>
      <c r="D78">
        <v>315</v>
      </c>
      <c r="E78">
        <v>818</v>
      </c>
      <c r="F78">
        <v>13</v>
      </c>
      <c r="G78">
        <v>2282</v>
      </c>
      <c r="H78" s="4">
        <f t="shared" si="6"/>
        <v>-2034.4918999999998</v>
      </c>
      <c r="I78" s="4">
        <f t="shared" si="7"/>
        <v>1044.309400000001</v>
      </c>
      <c r="J78" s="4">
        <f t="shared" si="8"/>
        <v>1044.309400000001</v>
      </c>
      <c r="K78" s="6">
        <f t="shared" si="9"/>
        <v>1.4598691895192097E-9</v>
      </c>
      <c r="L78" s="6">
        <f t="shared" si="10"/>
        <v>0.99997085196765445</v>
      </c>
      <c r="M78" s="6">
        <f t="shared" si="11"/>
        <v>0.99997085196765445</v>
      </c>
    </row>
    <row r="79" spans="1:13" x14ac:dyDescent="0.25">
      <c r="A79" t="s">
        <v>230</v>
      </c>
      <c r="B79">
        <v>1</v>
      </c>
      <c r="C79">
        <v>261</v>
      </c>
      <c r="D79">
        <v>768</v>
      </c>
      <c r="E79">
        <v>238</v>
      </c>
      <c r="F79">
        <v>121</v>
      </c>
      <c r="G79">
        <v>149</v>
      </c>
      <c r="H79" s="4">
        <f t="shared" si="6"/>
        <v>202.46639999999991</v>
      </c>
      <c r="I79" s="4">
        <f t="shared" si="7"/>
        <v>-266.52229999999997</v>
      </c>
      <c r="J79" s="4">
        <f t="shared" si="8"/>
        <v>202.46639999999991</v>
      </c>
      <c r="K79" s="6">
        <f t="shared" si="9"/>
        <v>0.88336241612324395</v>
      </c>
      <c r="L79" s="6">
        <f t="shared" si="10"/>
        <v>6.5056924344193481E-2</v>
      </c>
      <c r="M79" s="6">
        <f t="shared" si="11"/>
        <v>0.88336241612324395</v>
      </c>
    </row>
    <row r="80" spans="1:13" x14ac:dyDescent="0.25">
      <c r="A80" t="s">
        <v>231</v>
      </c>
      <c r="B80">
        <v>1</v>
      </c>
      <c r="C80">
        <v>435</v>
      </c>
      <c r="D80">
        <v>4434</v>
      </c>
      <c r="E80">
        <v>297</v>
      </c>
      <c r="F80">
        <v>323</v>
      </c>
      <c r="G80">
        <v>487</v>
      </c>
      <c r="H80" s="4">
        <f t="shared" si="6"/>
        <v>4781.0251999999982</v>
      </c>
      <c r="I80" s="4">
        <f t="shared" si="7"/>
        <v>-205.50569999999993</v>
      </c>
      <c r="J80" s="4">
        <f t="shared" si="8"/>
        <v>4781.0251999999982</v>
      </c>
      <c r="K80" s="6">
        <f t="shared" si="9"/>
        <v>1</v>
      </c>
      <c r="L80" s="6">
        <f t="shared" si="10"/>
        <v>0.11354239601294148</v>
      </c>
      <c r="M80" s="6">
        <f t="shared" si="11"/>
        <v>1</v>
      </c>
    </row>
    <row r="81" spans="1:13" x14ac:dyDescent="0.25">
      <c r="A81" t="s">
        <v>232</v>
      </c>
      <c r="B81">
        <v>1</v>
      </c>
      <c r="C81">
        <v>171</v>
      </c>
      <c r="D81">
        <v>535</v>
      </c>
      <c r="E81">
        <v>70</v>
      </c>
      <c r="F81">
        <v>6</v>
      </c>
      <c r="G81">
        <v>156</v>
      </c>
      <c r="H81" s="4">
        <f t="shared" si="6"/>
        <v>503.33169999999996</v>
      </c>
      <c r="I81" s="4">
        <f t="shared" si="7"/>
        <v>-320.41489999999999</v>
      </c>
      <c r="J81" s="4">
        <f t="shared" si="8"/>
        <v>503.33169999999996</v>
      </c>
      <c r="K81" s="6">
        <f t="shared" si="9"/>
        <v>0.99352504105798467</v>
      </c>
      <c r="L81" s="6">
        <f t="shared" si="10"/>
        <v>3.9009886769625746E-2</v>
      </c>
      <c r="M81" s="6">
        <f t="shared" si="11"/>
        <v>0.99352504105798467</v>
      </c>
    </row>
    <row r="82" spans="1:13" x14ac:dyDescent="0.25">
      <c r="A82" t="s">
        <v>233</v>
      </c>
      <c r="B82">
        <v>1</v>
      </c>
      <c r="C82">
        <v>766</v>
      </c>
      <c r="D82">
        <v>712</v>
      </c>
      <c r="E82">
        <v>385</v>
      </c>
      <c r="F82">
        <v>19</v>
      </c>
      <c r="G82">
        <v>1234</v>
      </c>
      <c r="H82" s="4">
        <f t="shared" si="6"/>
        <v>-400.39490000000012</v>
      </c>
      <c r="I82" s="4">
        <f t="shared" si="7"/>
        <v>75.039600000000064</v>
      </c>
      <c r="J82" s="4">
        <f t="shared" si="8"/>
        <v>75.039600000000064</v>
      </c>
      <c r="K82" s="6">
        <f t="shared" si="9"/>
        <v>1.7916592540570934E-2</v>
      </c>
      <c r="L82" s="6">
        <f t="shared" si="10"/>
        <v>0.67926497946979725</v>
      </c>
      <c r="M82" s="6">
        <f t="shared" si="11"/>
        <v>0.67926497946979725</v>
      </c>
    </row>
    <row r="83" spans="1:13" x14ac:dyDescent="0.25">
      <c r="A83" t="s">
        <v>234</v>
      </c>
      <c r="B83">
        <v>1</v>
      </c>
      <c r="C83">
        <v>11</v>
      </c>
      <c r="D83">
        <v>115</v>
      </c>
      <c r="E83">
        <v>39</v>
      </c>
      <c r="F83">
        <v>0</v>
      </c>
      <c r="G83">
        <v>35</v>
      </c>
      <c r="H83" s="4">
        <f t="shared" si="6"/>
        <v>169.76549999999997</v>
      </c>
      <c r="I83" s="4">
        <f t="shared" si="7"/>
        <v>143.35989999999998</v>
      </c>
      <c r="J83" s="4">
        <f t="shared" si="8"/>
        <v>169.76549999999997</v>
      </c>
      <c r="K83" s="6">
        <f t="shared" si="9"/>
        <v>0.84522821621463939</v>
      </c>
      <c r="L83" s="6">
        <f t="shared" si="10"/>
        <v>0.80746146234406124</v>
      </c>
      <c r="M83" s="6">
        <f t="shared" si="11"/>
        <v>0.84522821621463939</v>
      </c>
    </row>
    <row r="84" spans="1:13" x14ac:dyDescent="0.25">
      <c r="A84" t="s">
        <v>235</v>
      </c>
      <c r="B84">
        <v>1</v>
      </c>
      <c r="C84">
        <v>118</v>
      </c>
      <c r="D84">
        <v>47</v>
      </c>
      <c r="E84">
        <v>45</v>
      </c>
      <c r="F84">
        <v>1</v>
      </c>
      <c r="G84">
        <v>299</v>
      </c>
      <c r="H84" s="4">
        <f t="shared" si="6"/>
        <v>-144.43249999999998</v>
      </c>
      <c r="I84" s="4">
        <f t="shared" si="7"/>
        <v>213.63800000000009</v>
      </c>
      <c r="J84" s="4">
        <f t="shared" si="8"/>
        <v>213.63800000000009</v>
      </c>
      <c r="K84" s="6">
        <f t="shared" si="9"/>
        <v>0.19087649088099443</v>
      </c>
      <c r="L84" s="6">
        <f t="shared" si="10"/>
        <v>0.89438916331058338</v>
      </c>
      <c r="M84" s="6">
        <f t="shared" si="11"/>
        <v>0.89438916331058338</v>
      </c>
    </row>
    <row r="85" spans="1:13" x14ac:dyDescent="0.25">
      <c r="A85" t="s">
        <v>236</v>
      </c>
      <c r="B85">
        <v>1</v>
      </c>
      <c r="C85">
        <v>13</v>
      </c>
      <c r="D85">
        <v>90</v>
      </c>
      <c r="E85">
        <v>5</v>
      </c>
      <c r="F85">
        <v>1</v>
      </c>
      <c r="G85">
        <v>99</v>
      </c>
      <c r="H85" s="4">
        <f t="shared" si="6"/>
        <v>122.21319999999999</v>
      </c>
      <c r="I85" s="4">
        <f t="shared" si="7"/>
        <v>171.7765</v>
      </c>
      <c r="J85" s="4">
        <f t="shared" si="8"/>
        <v>171.7765</v>
      </c>
      <c r="K85" s="6">
        <f t="shared" si="9"/>
        <v>0.77243852418283976</v>
      </c>
      <c r="L85" s="6">
        <f t="shared" si="10"/>
        <v>0.84784073018686457</v>
      </c>
      <c r="M85" s="6">
        <f t="shared" si="11"/>
        <v>0.84784073018686457</v>
      </c>
    </row>
    <row r="86" spans="1:13" x14ac:dyDescent="0.25">
      <c r="A86" t="s">
        <v>237</v>
      </c>
      <c r="B86">
        <v>1</v>
      </c>
      <c r="C86">
        <v>286</v>
      </c>
      <c r="D86">
        <v>2932</v>
      </c>
      <c r="E86">
        <v>183</v>
      </c>
      <c r="F86">
        <v>10</v>
      </c>
      <c r="G86">
        <v>1477</v>
      </c>
      <c r="H86" s="4">
        <f t="shared" si="6"/>
        <v>4049.2857999999997</v>
      </c>
      <c r="I86" s="4">
        <f t="shared" si="7"/>
        <v>2529.3691999999996</v>
      </c>
      <c r="J86" s="4">
        <f t="shared" si="8"/>
        <v>4049.2857999999997</v>
      </c>
      <c r="K86" s="6">
        <f t="shared" si="9"/>
        <v>1</v>
      </c>
      <c r="L86" s="6">
        <f t="shared" si="10"/>
        <v>0.9999999999896465</v>
      </c>
      <c r="M86" s="6">
        <f t="shared" si="11"/>
        <v>1</v>
      </c>
    </row>
    <row r="87" spans="1:13" x14ac:dyDescent="0.25">
      <c r="A87" t="s">
        <v>238</v>
      </c>
      <c r="B87">
        <v>1</v>
      </c>
      <c r="C87">
        <v>247</v>
      </c>
      <c r="D87">
        <v>416</v>
      </c>
      <c r="E87">
        <v>415</v>
      </c>
      <c r="F87">
        <v>2</v>
      </c>
      <c r="G87">
        <v>1055</v>
      </c>
      <c r="H87" s="4">
        <f t="shared" si="6"/>
        <v>189.03629999999998</v>
      </c>
      <c r="I87" s="4">
        <f t="shared" si="7"/>
        <v>2504.2322999999997</v>
      </c>
      <c r="J87" s="4">
        <f t="shared" si="8"/>
        <v>2504.2322999999997</v>
      </c>
      <c r="K87" s="6">
        <f t="shared" si="9"/>
        <v>0.86879691404870174</v>
      </c>
      <c r="L87" s="6">
        <f t="shared" si="10"/>
        <v>0.99999999998668754</v>
      </c>
      <c r="M87" s="6">
        <f t="shared" si="11"/>
        <v>0.99999999998668754</v>
      </c>
    </row>
    <row r="88" spans="1:13" x14ac:dyDescent="0.25">
      <c r="A88" t="s">
        <v>239</v>
      </c>
      <c r="B88">
        <v>1</v>
      </c>
      <c r="C88">
        <v>257</v>
      </c>
      <c r="D88">
        <v>1963</v>
      </c>
      <c r="E88">
        <v>110</v>
      </c>
      <c r="F88">
        <v>51</v>
      </c>
      <c r="G88">
        <v>539</v>
      </c>
      <c r="H88" s="4">
        <f t="shared" si="6"/>
        <v>2398.1543999999994</v>
      </c>
      <c r="I88" s="4">
        <f t="shared" si="7"/>
        <v>250.3533000000001</v>
      </c>
      <c r="J88" s="4">
        <f t="shared" si="8"/>
        <v>2398.1543999999994</v>
      </c>
      <c r="K88" s="6">
        <f t="shared" si="9"/>
        <v>0.99999999996154543</v>
      </c>
      <c r="L88" s="6">
        <f t="shared" si="10"/>
        <v>0.92438912556636532</v>
      </c>
      <c r="M88" s="6">
        <f t="shared" si="11"/>
        <v>0.99999999996154543</v>
      </c>
    </row>
    <row r="89" spans="1:13" x14ac:dyDescent="0.25">
      <c r="A89" t="s">
        <v>240</v>
      </c>
      <c r="B89">
        <v>1</v>
      </c>
      <c r="C89">
        <v>284</v>
      </c>
      <c r="D89">
        <v>1182</v>
      </c>
      <c r="E89">
        <v>184</v>
      </c>
      <c r="F89">
        <v>28</v>
      </c>
      <c r="G89">
        <v>683</v>
      </c>
      <c r="H89" s="4">
        <f t="shared" si="6"/>
        <v>1214.6774</v>
      </c>
      <c r="I89" s="4">
        <f t="shared" si="7"/>
        <v>685.26499999999976</v>
      </c>
      <c r="J89" s="4">
        <f t="shared" si="8"/>
        <v>1214.6774</v>
      </c>
      <c r="K89" s="6">
        <f t="shared" si="9"/>
        <v>0.9999946945677286</v>
      </c>
      <c r="L89" s="6">
        <f t="shared" si="10"/>
        <v>0.99894446348256472</v>
      </c>
      <c r="M89" s="6">
        <f t="shared" si="11"/>
        <v>0.9999946945677286</v>
      </c>
    </row>
    <row r="90" spans="1:13" x14ac:dyDescent="0.25">
      <c r="A90" t="s">
        <v>241</v>
      </c>
      <c r="B90">
        <v>1</v>
      </c>
      <c r="C90">
        <v>176</v>
      </c>
      <c r="D90">
        <v>876</v>
      </c>
      <c r="E90">
        <v>126</v>
      </c>
      <c r="F90">
        <v>11</v>
      </c>
      <c r="G90">
        <v>269</v>
      </c>
      <c r="H90" s="4">
        <f t="shared" si="6"/>
        <v>1010.1061</v>
      </c>
      <c r="I90" s="4">
        <f t="shared" si="7"/>
        <v>99.911799999999971</v>
      </c>
      <c r="J90" s="4">
        <f t="shared" si="8"/>
        <v>1010.1061</v>
      </c>
      <c r="K90" s="6">
        <f t="shared" si="9"/>
        <v>0.99995896569095255</v>
      </c>
      <c r="L90" s="6">
        <f t="shared" si="10"/>
        <v>0.73088513156871737</v>
      </c>
      <c r="M90" s="6">
        <f t="shared" si="11"/>
        <v>0.99995896569095255</v>
      </c>
    </row>
    <row r="91" spans="1:13" x14ac:dyDescent="0.25">
      <c r="A91" t="s">
        <v>242</v>
      </c>
      <c r="B91">
        <v>1</v>
      </c>
      <c r="C91">
        <v>73</v>
      </c>
      <c r="D91">
        <v>149</v>
      </c>
      <c r="E91">
        <v>18</v>
      </c>
      <c r="F91">
        <v>13</v>
      </c>
      <c r="G91">
        <v>317</v>
      </c>
      <c r="H91" s="4">
        <f t="shared" si="6"/>
        <v>49.706199999999974</v>
      </c>
      <c r="I91" s="4">
        <f t="shared" si="7"/>
        <v>406.28210000000001</v>
      </c>
      <c r="J91" s="4">
        <f t="shared" si="8"/>
        <v>406.28210000000001</v>
      </c>
      <c r="K91" s="6">
        <f t="shared" si="9"/>
        <v>0.62176864229236772</v>
      </c>
      <c r="L91" s="6">
        <f t="shared" si="10"/>
        <v>0.98309042375008604</v>
      </c>
      <c r="M91" s="6">
        <f t="shared" si="11"/>
        <v>0.98309042375008604</v>
      </c>
    </row>
    <row r="92" spans="1:13" x14ac:dyDescent="0.25">
      <c r="A92" t="s">
        <v>243</v>
      </c>
      <c r="B92">
        <v>1</v>
      </c>
      <c r="C92">
        <v>86</v>
      </c>
      <c r="D92">
        <v>534</v>
      </c>
      <c r="E92">
        <v>23</v>
      </c>
      <c r="F92">
        <v>17</v>
      </c>
      <c r="G92">
        <v>109</v>
      </c>
      <c r="H92" s="4">
        <f t="shared" si="6"/>
        <v>615.06849999999997</v>
      </c>
      <c r="I92" s="4">
        <f t="shared" si="7"/>
        <v>-133.04279999999997</v>
      </c>
      <c r="J92" s="4">
        <f t="shared" si="8"/>
        <v>615.06849999999997</v>
      </c>
      <c r="K92" s="6">
        <f t="shared" si="9"/>
        <v>0.99787251500688001</v>
      </c>
      <c r="L92" s="6">
        <f t="shared" si="10"/>
        <v>0.20908857780737841</v>
      </c>
      <c r="M92" s="6">
        <f t="shared" si="11"/>
        <v>0.99787251500688001</v>
      </c>
    </row>
    <row r="93" spans="1:13" x14ac:dyDescent="0.25">
      <c r="A93" t="s">
        <v>244</v>
      </c>
      <c r="B93">
        <v>1</v>
      </c>
      <c r="C93">
        <v>11</v>
      </c>
      <c r="D93">
        <v>91</v>
      </c>
      <c r="E93">
        <v>32</v>
      </c>
      <c r="F93">
        <v>0</v>
      </c>
      <c r="G93">
        <v>119</v>
      </c>
      <c r="H93" s="4">
        <f t="shared" si="6"/>
        <v>131.90789999999998</v>
      </c>
      <c r="I93" s="4">
        <f t="shared" si="7"/>
        <v>317.11950000000002</v>
      </c>
      <c r="J93" s="4">
        <f t="shared" si="8"/>
        <v>317.11950000000002</v>
      </c>
      <c r="K93" s="6">
        <f t="shared" si="9"/>
        <v>0.78902843531208766</v>
      </c>
      <c r="L93" s="6">
        <f t="shared" si="10"/>
        <v>0.95973578834628792</v>
      </c>
      <c r="M93" s="6">
        <f t="shared" si="11"/>
        <v>0.95973578834628792</v>
      </c>
    </row>
    <row r="94" spans="1:13" x14ac:dyDescent="0.25">
      <c r="A94" s="1" t="s">
        <v>245</v>
      </c>
      <c r="B94" s="2">
        <v>1</v>
      </c>
      <c r="C94" s="2">
        <v>47</v>
      </c>
      <c r="D94" s="2">
        <v>1461</v>
      </c>
      <c r="E94" s="2">
        <v>52</v>
      </c>
      <c r="F94" s="2">
        <v>11</v>
      </c>
      <c r="G94" s="2">
        <v>147</v>
      </c>
      <c r="H94" s="4">
        <f t="shared" si="6"/>
        <v>2177.1466</v>
      </c>
      <c r="I94" s="4">
        <f t="shared" si="7"/>
        <v>257.00869999999998</v>
      </c>
      <c r="J94" s="4">
        <f t="shared" si="8"/>
        <v>2177.1466</v>
      </c>
      <c r="K94" s="6">
        <f t="shared" si="9"/>
        <v>0.99999999964943187</v>
      </c>
      <c r="L94" s="6">
        <f t="shared" si="10"/>
        <v>0.92891144117297508</v>
      </c>
      <c r="M94" s="6">
        <f t="shared" si="11"/>
        <v>0.99999999964943187</v>
      </c>
    </row>
    <row r="95" spans="1:13" x14ac:dyDescent="0.25">
      <c r="A95" t="s">
        <v>13</v>
      </c>
      <c r="B95">
        <v>0</v>
      </c>
      <c r="C95">
        <v>277</v>
      </c>
      <c r="D95">
        <v>604</v>
      </c>
      <c r="E95">
        <v>104</v>
      </c>
      <c r="F95">
        <v>158</v>
      </c>
      <c r="G95">
        <v>138</v>
      </c>
      <c r="H95" s="4">
        <f t="shared" si="6"/>
        <v>-246.74430000000007</v>
      </c>
      <c r="I95" s="4">
        <f t="shared" si="7"/>
        <v>-813.51589999999999</v>
      </c>
      <c r="J95" s="4">
        <f t="shared" si="8"/>
        <v>-246.74430000000007</v>
      </c>
      <c r="K95" s="6">
        <f t="shared" si="9"/>
        <v>7.8172297469605467E-2</v>
      </c>
      <c r="L95" s="6">
        <f t="shared" si="10"/>
        <v>2.9296658216235681E-4</v>
      </c>
      <c r="M95" s="6">
        <f t="shared" si="11"/>
        <v>7.8172297469605467E-2</v>
      </c>
    </row>
    <row r="96" spans="1:13" x14ac:dyDescent="0.25">
      <c r="A96" t="s">
        <v>14</v>
      </c>
      <c r="B96">
        <v>0</v>
      </c>
      <c r="C96">
        <v>866</v>
      </c>
      <c r="D96">
        <v>103</v>
      </c>
      <c r="E96">
        <v>82</v>
      </c>
      <c r="F96">
        <v>76</v>
      </c>
      <c r="G96">
        <v>94</v>
      </c>
      <c r="H96" s="4">
        <f t="shared" si="6"/>
        <v>-1797.2085999999999</v>
      </c>
      <c r="I96" s="4">
        <f t="shared" si="7"/>
        <v>-4109.4219999999996</v>
      </c>
      <c r="J96" s="4">
        <f t="shared" si="8"/>
        <v>-1797.2085999999999</v>
      </c>
      <c r="K96" s="6">
        <f t="shared" si="9"/>
        <v>1.5661098285628108E-8</v>
      </c>
      <c r="L96" s="6">
        <f t="shared" si="10"/>
        <v>1.4223517645531224E-18</v>
      </c>
      <c r="M96" s="6">
        <f t="shared" si="11"/>
        <v>1.5661098285628108E-8</v>
      </c>
    </row>
    <row r="97" spans="1:13" x14ac:dyDescent="0.25">
      <c r="A97" t="s">
        <v>15</v>
      </c>
      <c r="B97">
        <v>0</v>
      </c>
      <c r="C97">
        <v>3127</v>
      </c>
      <c r="D97">
        <v>717</v>
      </c>
      <c r="E97">
        <v>271</v>
      </c>
      <c r="F97">
        <v>233</v>
      </c>
      <c r="G97">
        <v>151</v>
      </c>
      <c r="H97" s="4">
        <f t="shared" si="6"/>
        <v>-5789.7456000000002</v>
      </c>
      <c r="I97" s="4">
        <f t="shared" si="7"/>
        <v>-15342.148499999999</v>
      </c>
      <c r="J97" s="4">
        <f t="shared" si="8"/>
        <v>-5789.7456000000002</v>
      </c>
      <c r="K97" s="6">
        <f t="shared" si="9"/>
        <v>7.1689300522250537E-26</v>
      </c>
      <c r="L97" s="6">
        <f t="shared" si="10"/>
        <v>2.3436656730744476E-67</v>
      </c>
      <c r="M97" s="6">
        <f t="shared" si="11"/>
        <v>7.1689300522250537E-26</v>
      </c>
    </row>
    <row r="98" spans="1:13" x14ac:dyDescent="0.25">
      <c r="A98" t="s">
        <v>18</v>
      </c>
      <c r="B98">
        <v>0</v>
      </c>
      <c r="C98">
        <v>617</v>
      </c>
      <c r="D98">
        <v>344</v>
      </c>
      <c r="E98">
        <v>120</v>
      </c>
      <c r="F98">
        <v>11</v>
      </c>
      <c r="G98">
        <v>559</v>
      </c>
      <c r="H98" s="4">
        <f t="shared" si="6"/>
        <v>-664.10420000000011</v>
      </c>
      <c r="I98" s="4">
        <f t="shared" si="7"/>
        <v>-1578.0227</v>
      </c>
      <c r="J98" s="4">
        <f t="shared" si="8"/>
        <v>-664.10420000000011</v>
      </c>
      <c r="K98" s="6">
        <f t="shared" si="9"/>
        <v>1.303963489929325E-3</v>
      </c>
      <c r="L98" s="6">
        <f t="shared" si="10"/>
        <v>1.4019561491404998E-7</v>
      </c>
      <c r="M98" s="6">
        <f t="shared" si="11"/>
        <v>1.303963489929325E-3</v>
      </c>
    </row>
    <row r="99" spans="1:13" x14ac:dyDescent="0.25">
      <c r="A99" t="s">
        <v>19</v>
      </c>
      <c r="B99">
        <v>0</v>
      </c>
      <c r="C99">
        <v>721</v>
      </c>
      <c r="D99">
        <v>240</v>
      </c>
      <c r="E99">
        <v>298</v>
      </c>
      <c r="F99">
        <v>10</v>
      </c>
      <c r="G99">
        <v>500</v>
      </c>
      <c r="H99" s="4">
        <f t="shared" si="6"/>
        <v>-1020.7475000000001</v>
      </c>
      <c r="I99" s="4">
        <f t="shared" si="7"/>
        <v>-1687.4282999999996</v>
      </c>
      <c r="J99" s="4">
        <f t="shared" si="8"/>
        <v>-1020.7475000000001</v>
      </c>
      <c r="K99" s="6">
        <f t="shared" si="9"/>
        <v>3.6892145346093856E-5</v>
      </c>
      <c r="L99" s="6">
        <f t="shared" si="10"/>
        <v>4.6945285721782592E-8</v>
      </c>
      <c r="M99" s="6">
        <f t="shared" si="11"/>
        <v>3.6892145346093856E-5</v>
      </c>
    </row>
    <row r="100" spans="1:13" x14ac:dyDescent="0.25">
      <c r="A100" t="s">
        <v>20</v>
      </c>
      <c r="B100">
        <v>0</v>
      </c>
      <c r="C100">
        <v>191</v>
      </c>
      <c r="D100">
        <v>320</v>
      </c>
      <c r="E100">
        <v>119</v>
      </c>
      <c r="F100">
        <v>72</v>
      </c>
      <c r="G100">
        <v>71</v>
      </c>
      <c r="H100" s="4">
        <f t="shared" si="6"/>
        <v>-159.47910000000007</v>
      </c>
      <c r="I100" s="4">
        <f t="shared" si="7"/>
        <v>-465.69809999999995</v>
      </c>
      <c r="J100" s="4">
        <f t="shared" si="8"/>
        <v>-159.47910000000007</v>
      </c>
      <c r="K100" s="6">
        <f t="shared" si="9"/>
        <v>0.16871090410312811</v>
      </c>
      <c r="L100" s="6">
        <f t="shared" si="10"/>
        <v>9.4057761926323365E-3</v>
      </c>
      <c r="M100" s="6">
        <f t="shared" si="11"/>
        <v>0.16871090410312811</v>
      </c>
    </row>
    <row r="101" spans="1:13" x14ac:dyDescent="0.25">
      <c r="A101" t="s">
        <v>21</v>
      </c>
      <c r="B101">
        <v>0</v>
      </c>
      <c r="C101">
        <v>1667</v>
      </c>
      <c r="D101">
        <v>202</v>
      </c>
      <c r="E101">
        <v>76</v>
      </c>
      <c r="F101">
        <v>3</v>
      </c>
      <c r="G101">
        <v>1232</v>
      </c>
      <c r="H101" s="4">
        <f t="shared" si="6"/>
        <v>-2841.6275999999998</v>
      </c>
      <c r="I101" s="4">
        <f t="shared" si="7"/>
        <v>-5710.7844999999998</v>
      </c>
      <c r="J101" s="4">
        <f t="shared" si="8"/>
        <v>-2841.6275999999998</v>
      </c>
      <c r="K101" s="6">
        <f t="shared" si="9"/>
        <v>4.5600345895362484E-13</v>
      </c>
      <c r="L101" s="6">
        <f t="shared" si="10"/>
        <v>1.5789851410130077E-25</v>
      </c>
      <c r="M101" s="6">
        <f t="shared" si="11"/>
        <v>4.5600345895362484E-13</v>
      </c>
    </row>
    <row r="102" spans="1:13" x14ac:dyDescent="0.25">
      <c r="A102" t="s">
        <v>22</v>
      </c>
      <c r="B102">
        <v>0</v>
      </c>
      <c r="C102">
        <v>1880</v>
      </c>
      <c r="D102">
        <v>24</v>
      </c>
      <c r="E102">
        <v>98</v>
      </c>
      <c r="F102">
        <v>2</v>
      </c>
      <c r="G102">
        <v>27</v>
      </c>
      <c r="H102" s="4">
        <f t="shared" si="6"/>
        <v>-3521.39</v>
      </c>
      <c r="I102" s="4">
        <f t="shared" si="7"/>
        <v>-9587.5769999999993</v>
      </c>
      <c r="J102" s="4">
        <f t="shared" si="8"/>
        <v>-3521.39</v>
      </c>
      <c r="K102" s="6">
        <f t="shared" si="9"/>
        <v>5.0909349017204812E-16</v>
      </c>
      <c r="L102" s="6">
        <f t="shared" si="10"/>
        <v>2.2997580132049081E-42</v>
      </c>
      <c r="M102" s="6">
        <f t="shared" si="11"/>
        <v>5.0909349017204812E-16</v>
      </c>
    </row>
    <row r="103" spans="1:13" x14ac:dyDescent="0.25">
      <c r="A103" t="s">
        <v>23</v>
      </c>
      <c r="B103">
        <v>0</v>
      </c>
      <c r="C103">
        <v>794</v>
      </c>
      <c r="D103">
        <v>826</v>
      </c>
      <c r="E103">
        <v>530</v>
      </c>
      <c r="F103">
        <v>392</v>
      </c>
      <c r="G103">
        <v>300</v>
      </c>
      <c r="H103" s="4">
        <f t="shared" si="6"/>
        <v>-1888.7912000000003</v>
      </c>
      <c r="I103" s="4">
        <f t="shared" si="7"/>
        <v>-1786.6067999999996</v>
      </c>
      <c r="J103" s="4">
        <f t="shared" si="8"/>
        <v>-1786.6067999999996</v>
      </c>
      <c r="K103" s="6">
        <f t="shared" si="9"/>
        <v>6.2673513343363676E-9</v>
      </c>
      <c r="L103" s="6">
        <f t="shared" si="10"/>
        <v>1.7412665078732044E-8</v>
      </c>
      <c r="M103" s="6">
        <f t="shared" si="11"/>
        <v>1.7412665078732044E-8</v>
      </c>
    </row>
    <row r="104" spans="1:13" x14ac:dyDescent="0.25">
      <c r="A104" t="s">
        <v>24</v>
      </c>
      <c r="B104">
        <v>0</v>
      </c>
      <c r="C104">
        <v>512</v>
      </c>
      <c r="D104">
        <v>253</v>
      </c>
      <c r="E104">
        <v>195</v>
      </c>
      <c r="F104">
        <v>388</v>
      </c>
      <c r="G104">
        <v>69</v>
      </c>
      <c r="H104" s="4">
        <f t="shared" si="6"/>
        <v>-2241.3532</v>
      </c>
      <c r="I104" s="4">
        <f t="shared" si="7"/>
        <v>-1923.9061999999999</v>
      </c>
      <c r="J104" s="4">
        <f t="shared" si="8"/>
        <v>-1923.9061999999999</v>
      </c>
      <c r="K104" s="6">
        <f t="shared" si="9"/>
        <v>1.8447041821436456E-10</v>
      </c>
      <c r="L104" s="6">
        <f t="shared" si="10"/>
        <v>4.4114517598713086E-9</v>
      </c>
      <c r="M104" s="6">
        <f t="shared" si="11"/>
        <v>4.4114517598713086E-9</v>
      </c>
    </row>
    <row r="105" spans="1:13" x14ac:dyDescent="0.25">
      <c r="A105" t="s">
        <v>26</v>
      </c>
      <c r="B105">
        <v>0</v>
      </c>
      <c r="C105">
        <v>209</v>
      </c>
      <c r="D105">
        <v>59</v>
      </c>
      <c r="E105">
        <v>57</v>
      </c>
      <c r="F105">
        <v>9</v>
      </c>
      <c r="G105">
        <v>71</v>
      </c>
      <c r="H105" s="4">
        <f t="shared" si="6"/>
        <v>-332.45460000000003</v>
      </c>
      <c r="I105" s="4">
        <f t="shared" si="7"/>
        <v>-763.03190000000006</v>
      </c>
      <c r="J105" s="4">
        <f t="shared" si="8"/>
        <v>-332.45460000000003</v>
      </c>
      <c r="K105" s="6">
        <f t="shared" si="9"/>
        <v>3.4738649789846129E-2</v>
      </c>
      <c r="L105" s="6">
        <f t="shared" si="10"/>
        <v>4.8527035558611166E-4</v>
      </c>
      <c r="M105" s="6">
        <f t="shared" si="11"/>
        <v>3.4738649789846129E-2</v>
      </c>
    </row>
    <row r="106" spans="1:13" x14ac:dyDescent="0.25">
      <c r="A106" t="s">
        <v>27</v>
      </c>
      <c r="B106">
        <v>0</v>
      </c>
      <c r="C106">
        <v>234</v>
      </c>
      <c r="D106">
        <v>87</v>
      </c>
      <c r="E106">
        <v>0</v>
      </c>
      <c r="F106">
        <v>90</v>
      </c>
      <c r="G106">
        <v>84</v>
      </c>
      <c r="H106" s="4">
        <f t="shared" si="6"/>
        <v>-686.37920000000008</v>
      </c>
      <c r="I106" s="4">
        <f t="shared" si="7"/>
        <v>-1050.7548000000002</v>
      </c>
      <c r="J106" s="4">
        <f t="shared" si="8"/>
        <v>-686.37920000000008</v>
      </c>
      <c r="K106" s="6">
        <f t="shared" si="9"/>
        <v>1.0438532146417156E-3</v>
      </c>
      <c r="L106" s="6">
        <f t="shared" si="10"/>
        <v>2.7328639792722226E-5</v>
      </c>
      <c r="M106" s="6">
        <f t="shared" si="11"/>
        <v>1.0438532146417156E-3</v>
      </c>
    </row>
    <row r="107" spans="1:13" x14ac:dyDescent="0.25">
      <c r="A107" t="s">
        <v>29</v>
      </c>
      <c r="B107">
        <v>0</v>
      </c>
      <c r="C107">
        <v>725</v>
      </c>
      <c r="D107">
        <v>501</v>
      </c>
      <c r="E107">
        <v>377</v>
      </c>
      <c r="F107">
        <v>807</v>
      </c>
      <c r="G107">
        <v>150</v>
      </c>
      <c r="H107" s="4">
        <f t="shared" si="6"/>
        <v>-4067.8692000000001</v>
      </c>
      <c r="I107" s="4">
        <f t="shared" si="7"/>
        <v>-2270.3067000000001</v>
      </c>
      <c r="J107" s="4">
        <f t="shared" si="8"/>
        <v>-2270.3067000000001</v>
      </c>
      <c r="K107" s="6">
        <f t="shared" si="9"/>
        <v>2.1551054905583571E-18</v>
      </c>
      <c r="L107" s="6">
        <f t="shared" si="10"/>
        <v>1.3809669328690487E-10</v>
      </c>
      <c r="M107" s="6">
        <f t="shared" si="11"/>
        <v>1.3809669328690487E-10</v>
      </c>
    </row>
    <row r="108" spans="1:13" x14ac:dyDescent="0.25">
      <c r="A108" t="s">
        <v>30</v>
      </c>
      <c r="B108">
        <v>0</v>
      </c>
      <c r="C108">
        <v>553</v>
      </c>
      <c r="D108">
        <v>255</v>
      </c>
      <c r="E108">
        <v>219</v>
      </c>
      <c r="F108">
        <v>67</v>
      </c>
      <c r="G108">
        <v>161</v>
      </c>
      <c r="H108" s="4">
        <f t="shared" si="6"/>
        <v>-925.80559999999991</v>
      </c>
      <c r="I108" s="4">
        <f t="shared" si="7"/>
        <v>-1847.7246999999995</v>
      </c>
      <c r="J108" s="4">
        <f t="shared" si="8"/>
        <v>-925.80559999999991</v>
      </c>
      <c r="K108" s="6">
        <f t="shared" si="9"/>
        <v>9.5331398073928895E-5</v>
      </c>
      <c r="L108" s="6">
        <f t="shared" si="10"/>
        <v>9.4500386126912478E-9</v>
      </c>
      <c r="M108" s="6">
        <f t="shared" si="11"/>
        <v>9.5331398073928895E-5</v>
      </c>
    </row>
    <row r="109" spans="1:13" x14ac:dyDescent="0.25">
      <c r="A109" t="s">
        <v>34</v>
      </c>
      <c r="B109">
        <v>0</v>
      </c>
      <c r="C109">
        <v>554</v>
      </c>
      <c r="D109">
        <v>814</v>
      </c>
      <c r="E109">
        <v>123</v>
      </c>
      <c r="F109">
        <v>362</v>
      </c>
      <c r="G109">
        <v>72</v>
      </c>
      <c r="H109" s="4">
        <f t="shared" si="6"/>
        <v>-1323.3710000000001</v>
      </c>
      <c r="I109" s="4">
        <f t="shared" si="7"/>
        <v>-2373.9751999999999</v>
      </c>
      <c r="J109" s="4">
        <f t="shared" si="8"/>
        <v>-1323.3710000000001</v>
      </c>
      <c r="K109" s="6">
        <f t="shared" si="9"/>
        <v>1.7892539919502285E-6</v>
      </c>
      <c r="L109" s="6">
        <f t="shared" si="10"/>
        <v>4.8972999512456561E-11</v>
      </c>
      <c r="M109" s="6">
        <f t="shared" si="11"/>
        <v>1.7892539919502285E-6</v>
      </c>
    </row>
    <row r="110" spans="1:13" x14ac:dyDescent="0.25">
      <c r="A110" t="s">
        <v>35</v>
      </c>
      <c r="B110">
        <v>0</v>
      </c>
      <c r="C110">
        <v>182</v>
      </c>
      <c r="D110">
        <v>532</v>
      </c>
      <c r="E110">
        <v>252</v>
      </c>
      <c r="F110">
        <v>48</v>
      </c>
      <c r="G110">
        <v>227</v>
      </c>
      <c r="H110" s="4">
        <f t="shared" si="6"/>
        <v>295.89839999999992</v>
      </c>
      <c r="I110" s="4">
        <f t="shared" si="7"/>
        <v>380.2432</v>
      </c>
      <c r="J110" s="8">
        <f t="shared" si="8"/>
        <v>380.2432</v>
      </c>
      <c r="K110" s="6">
        <f t="shared" si="9"/>
        <v>0.95068638382863602</v>
      </c>
      <c r="L110" s="6">
        <f t="shared" si="10"/>
        <v>0.97817071941824651</v>
      </c>
      <c r="M110" s="6">
        <f t="shared" si="11"/>
        <v>0.97817071941824651</v>
      </c>
    </row>
    <row r="111" spans="1:13" x14ac:dyDescent="0.25">
      <c r="A111" t="s">
        <v>36</v>
      </c>
      <c r="B111">
        <v>0</v>
      </c>
      <c r="C111">
        <v>93</v>
      </c>
      <c r="D111">
        <v>6</v>
      </c>
      <c r="E111">
        <v>67</v>
      </c>
      <c r="F111">
        <v>0</v>
      </c>
      <c r="G111">
        <v>2</v>
      </c>
      <c r="H111" s="4">
        <f t="shared" si="6"/>
        <v>-157.43809999999996</v>
      </c>
      <c r="I111" s="4">
        <f t="shared" si="7"/>
        <v>-277.20109999999994</v>
      </c>
      <c r="J111" s="4">
        <f t="shared" si="8"/>
        <v>-157.43809999999996</v>
      </c>
      <c r="K111" s="6">
        <f t="shared" si="9"/>
        <v>0.17159274211782344</v>
      </c>
      <c r="L111" s="6">
        <f t="shared" si="10"/>
        <v>5.8855522187383873E-2</v>
      </c>
      <c r="M111" s="6">
        <f t="shared" si="11"/>
        <v>0.17159274211782344</v>
      </c>
    </row>
    <row r="112" spans="1:13" x14ac:dyDescent="0.25">
      <c r="A112" t="s">
        <v>37</v>
      </c>
      <c r="B112">
        <v>0</v>
      </c>
      <c r="C112">
        <v>53</v>
      </c>
      <c r="D112">
        <v>77</v>
      </c>
      <c r="E112">
        <v>23</v>
      </c>
      <c r="F112">
        <v>10</v>
      </c>
      <c r="G112">
        <v>28</v>
      </c>
      <c r="H112" s="4">
        <f t="shared" si="6"/>
        <v>-13.005700000000012</v>
      </c>
      <c r="I112" s="4">
        <f t="shared" si="7"/>
        <v>-147.70589999999999</v>
      </c>
      <c r="J112" s="4">
        <f t="shared" si="8"/>
        <v>-13.005700000000012</v>
      </c>
      <c r="K112" s="6">
        <f t="shared" si="9"/>
        <v>0.4675315036760091</v>
      </c>
      <c r="L112" s="6">
        <f t="shared" si="10"/>
        <v>0.18587205100006463</v>
      </c>
      <c r="M112" s="6">
        <f t="shared" si="11"/>
        <v>0.4675315036760091</v>
      </c>
    </row>
    <row r="113" spans="1:13" x14ac:dyDescent="0.25">
      <c r="A113" t="s">
        <v>38</v>
      </c>
      <c r="B113">
        <v>0</v>
      </c>
      <c r="C113">
        <v>178</v>
      </c>
      <c r="D113">
        <v>347</v>
      </c>
      <c r="E113">
        <v>65</v>
      </c>
      <c r="F113">
        <v>5</v>
      </c>
      <c r="G113">
        <v>205</v>
      </c>
      <c r="H113" s="4">
        <f t="shared" si="6"/>
        <v>197.85629999999998</v>
      </c>
      <c r="I113" s="4">
        <f t="shared" si="7"/>
        <v>-259.13600000000002</v>
      </c>
      <c r="J113" s="8">
        <f t="shared" si="8"/>
        <v>197.85629999999998</v>
      </c>
      <c r="K113" s="6">
        <f t="shared" si="9"/>
        <v>0.87852789370154505</v>
      </c>
      <c r="L113" s="6">
        <f t="shared" si="10"/>
        <v>6.9696550295358997E-2</v>
      </c>
      <c r="M113" s="6">
        <f t="shared" si="11"/>
        <v>0.87852789370154505</v>
      </c>
    </row>
    <row r="114" spans="1:13" x14ac:dyDescent="0.25">
      <c r="A114" t="s">
        <v>39</v>
      </c>
      <c r="B114">
        <v>0</v>
      </c>
      <c r="C114">
        <v>408</v>
      </c>
      <c r="D114">
        <v>48</v>
      </c>
      <c r="E114">
        <v>54</v>
      </c>
      <c r="F114">
        <v>0</v>
      </c>
      <c r="G114">
        <v>321</v>
      </c>
      <c r="H114" s="4">
        <f t="shared" si="6"/>
        <v>-687.63980000000004</v>
      </c>
      <c r="I114" s="4">
        <f t="shared" si="7"/>
        <v>-1242.3642</v>
      </c>
      <c r="J114" s="4">
        <f t="shared" si="8"/>
        <v>-687.63980000000004</v>
      </c>
      <c r="K114" s="6">
        <f t="shared" si="9"/>
        <v>1.030790472445966E-3</v>
      </c>
      <c r="L114" s="6">
        <f t="shared" si="10"/>
        <v>4.0223428670387316E-6</v>
      </c>
      <c r="M114" s="6">
        <f t="shared" si="11"/>
        <v>1.030790472445966E-3</v>
      </c>
    </row>
    <row r="115" spans="1:13" x14ac:dyDescent="0.25">
      <c r="A115" t="s">
        <v>40</v>
      </c>
      <c r="B115">
        <v>0</v>
      </c>
      <c r="C115">
        <v>87</v>
      </c>
      <c r="D115">
        <v>75</v>
      </c>
      <c r="E115">
        <v>36</v>
      </c>
      <c r="F115">
        <v>0</v>
      </c>
      <c r="G115">
        <v>51</v>
      </c>
      <c r="H115" s="4">
        <f t="shared" si="6"/>
        <v>-37.236499999999992</v>
      </c>
      <c r="I115" s="4">
        <f t="shared" si="7"/>
        <v>-231.71849999999995</v>
      </c>
      <c r="J115" s="4">
        <f t="shared" si="8"/>
        <v>-37.236499999999992</v>
      </c>
      <c r="K115" s="6">
        <f t="shared" si="9"/>
        <v>0.40796967803670708</v>
      </c>
      <c r="L115" s="6">
        <f t="shared" si="10"/>
        <v>8.9709672085520067E-2</v>
      </c>
      <c r="M115" s="6">
        <f t="shared" si="11"/>
        <v>0.40796967803670708</v>
      </c>
    </row>
    <row r="116" spans="1:13" x14ac:dyDescent="0.25">
      <c r="A116" t="s">
        <v>41</v>
      </c>
      <c r="B116">
        <v>0</v>
      </c>
      <c r="C116">
        <v>487</v>
      </c>
      <c r="D116">
        <v>158</v>
      </c>
      <c r="E116">
        <v>172</v>
      </c>
      <c r="F116">
        <v>397</v>
      </c>
      <c r="G116">
        <v>66</v>
      </c>
      <c r="H116" s="4">
        <f t="shared" si="6"/>
        <v>-2382.8414000000002</v>
      </c>
      <c r="I116" s="4">
        <f t="shared" si="7"/>
        <v>-1873.3592999999996</v>
      </c>
      <c r="J116" s="4">
        <f t="shared" si="8"/>
        <v>-1873.3592999999996</v>
      </c>
      <c r="K116" s="6">
        <f t="shared" si="9"/>
        <v>4.4817877711688863E-11</v>
      </c>
      <c r="L116" s="6">
        <f t="shared" si="10"/>
        <v>7.3131407279320753E-9</v>
      </c>
      <c r="M116" s="6">
        <f t="shared" si="11"/>
        <v>7.3131407279320753E-9</v>
      </c>
    </row>
    <row r="117" spans="1:13" x14ac:dyDescent="0.25">
      <c r="A117" t="s">
        <v>42</v>
      </c>
      <c r="B117">
        <v>0</v>
      </c>
      <c r="C117">
        <v>46</v>
      </c>
      <c r="D117">
        <v>75</v>
      </c>
      <c r="E117">
        <v>24</v>
      </c>
      <c r="F117">
        <v>10</v>
      </c>
      <c r="G117">
        <v>4</v>
      </c>
      <c r="H117" s="4">
        <f t="shared" si="6"/>
        <v>-2.906000000000013</v>
      </c>
      <c r="I117" s="4">
        <f t="shared" si="7"/>
        <v>-163.5136</v>
      </c>
      <c r="J117" s="4">
        <f t="shared" si="8"/>
        <v>-2.906000000000013</v>
      </c>
      <c r="K117" s="6">
        <f t="shared" si="9"/>
        <v>0.4927355112212744</v>
      </c>
      <c r="L117" s="6">
        <f t="shared" si="10"/>
        <v>0.16312799494364871</v>
      </c>
      <c r="M117" s="6">
        <f t="shared" si="11"/>
        <v>0.4927355112212744</v>
      </c>
    </row>
    <row r="118" spans="1:13" x14ac:dyDescent="0.25">
      <c r="A118" t="s">
        <v>43</v>
      </c>
      <c r="B118">
        <v>0</v>
      </c>
      <c r="C118">
        <v>1801</v>
      </c>
      <c r="D118">
        <v>28</v>
      </c>
      <c r="E118">
        <v>92</v>
      </c>
      <c r="F118">
        <v>9</v>
      </c>
      <c r="G118">
        <v>21</v>
      </c>
      <c r="H118" s="4">
        <f t="shared" si="6"/>
        <v>-3395.8059999999996</v>
      </c>
      <c r="I118" s="4">
        <f t="shared" si="7"/>
        <v>-9202.5154999999995</v>
      </c>
      <c r="J118" s="4">
        <f t="shared" si="8"/>
        <v>-3395.8059999999996</v>
      </c>
      <c r="K118" s="6">
        <f t="shared" si="9"/>
        <v>1.787318398018431E-15</v>
      </c>
      <c r="L118" s="6">
        <f t="shared" si="10"/>
        <v>1.0813915886829739E-40</v>
      </c>
      <c r="M118" s="6">
        <f t="shared" si="11"/>
        <v>1.787318398018431E-15</v>
      </c>
    </row>
    <row r="119" spans="1:13" x14ac:dyDescent="0.25">
      <c r="A119" t="s">
        <v>44</v>
      </c>
      <c r="B119">
        <v>0</v>
      </c>
      <c r="C119">
        <v>3274</v>
      </c>
      <c r="D119">
        <v>2548</v>
      </c>
      <c r="E119">
        <v>2064</v>
      </c>
      <c r="F119">
        <v>146</v>
      </c>
      <c r="G119">
        <v>1854</v>
      </c>
      <c r="H119" s="4">
        <f t="shared" si="6"/>
        <v>-2803.1345999999994</v>
      </c>
      <c r="I119" s="4">
        <f t="shared" si="7"/>
        <v>-6295.9659999999994</v>
      </c>
      <c r="J119" s="4">
        <f t="shared" si="8"/>
        <v>-2803.1345999999994</v>
      </c>
      <c r="K119" s="6">
        <f t="shared" si="9"/>
        <v>6.7010230510165708E-13</v>
      </c>
      <c r="L119" s="6">
        <f t="shared" si="10"/>
        <v>4.5390720815216501E-28</v>
      </c>
      <c r="M119" s="6">
        <f t="shared" si="11"/>
        <v>6.7010230510165708E-13</v>
      </c>
    </row>
    <row r="120" spans="1:13" x14ac:dyDescent="0.25">
      <c r="A120" t="s">
        <v>45</v>
      </c>
      <c r="B120">
        <v>0</v>
      </c>
      <c r="C120">
        <v>1222</v>
      </c>
      <c r="D120">
        <v>1151</v>
      </c>
      <c r="E120">
        <v>285</v>
      </c>
      <c r="F120">
        <v>263</v>
      </c>
      <c r="G120">
        <v>347</v>
      </c>
      <c r="H120" s="4">
        <f t="shared" si="6"/>
        <v>-1627.9455</v>
      </c>
      <c r="I120" s="4">
        <f t="shared" si="7"/>
        <v>-4742.7412000000004</v>
      </c>
      <c r="J120" s="4">
        <f t="shared" si="8"/>
        <v>-1627.9455</v>
      </c>
      <c r="K120" s="6">
        <f t="shared" si="9"/>
        <v>8.5098614265728955E-8</v>
      </c>
      <c r="L120" s="6">
        <f t="shared" si="10"/>
        <v>2.526601080023586E-21</v>
      </c>
      <c r="M120" s="6">
        <f t="shared" si="11"/>
        <v>8.5098614265728955E-8</v>
      </c>
    </row>
    <row r="121" spans="1:13" x14ac:dyDescent="0.25">
      <c r="A121" t="s">
        <v>46</v>
      </c>
      <c r="B121">
        <v>0</v>
      </c>
      <c r="C121">
        <v>289</v>
      </c>
      <c r="D121">
        <v>7</v>
      </c>
      <c r="E121">
        <v>5</v>
      </c>
      <c r="F121">
        <v>4</v>
      </c>
      <c r="G121">
        <v>5</v>
      </c>
      <c r="H121" s="4">
        <f t="shared" si="6"/>
        <v>-544.30790000000002</v>
      </c>
      <c r="I121" s="4">
        <f t="shared" si="7"/>
        <v>-1510.7902999999999</v>
      </c>
      <c r="J121" s="4">
        <f t="shared" si="8"/>
        <v>-544.30790000000002</v>
      </c>
      <c r="K121" s="6">
        <f t="shared" si="9"/>
        <v>4.3075076581609731E-3</v>
      </c>
      <c r="L121" s="6">
        <f t="shared" si="10"/>
        <v>2.7461292545147599E-7</v>
      </c>
      <c r="M121" s="6">
        <f t="shared" si="11"/>
        <v>4.3075076581609731E-3</v>
      </c>
    </row>
    <row r="122" spans="1:13" x14ac:dyDescent="0.25">
      <c r="A122" t="s">
        <v>47</v>
      </c>
      <c r="B122">
        <v>0</v>
      </c>
      <c r="C122">
        <v>2333</v>
      </c>
      <c r="D122">
        <v>3316</v>
      </c>
      <c r="E122">
        <v>795</v>
      </c>
      <c r="F122">
        <v>239</v>
      </c>
      <c r="G122">
        <v>1083</v>
      </c>
      <c r="H122" s="4">
        <f t="shared" si="6"/>
        <v>-212.62580000000048</v>
      </c>
      <c r="I122" s="4">
        <f t="shared" si="7"/>
        <v>-7246.8514999999989</v>
      </c>
      <c r="J122" s="4">
        <f t="shared" si="8"/>
        <v>-212.62580000000048</v>
      </c>
      <c r="K122" s="6">
        <f t="shared" si="9"/>
        <v>0.1065707561546093</v>
      </c>
      <c r="L122" s="6">
        <f t="shared" si="10"/>
        <v>3.3676257667111102E-32</v>
      </c>
      <c r="M122" s="6">
        <f t="shared" si="11"/>
        <v>0.1065707561546093</v>
      </c>
    </row>
    <row r="123" spans="1:13" x14ac:dyDescent="0.25">
      <c r="A123" t="s">
        <v>48</v>
      </c>
      <c r="B123">
        <v>0</v>
      </c>
      <c r="C123">
        <v>5736</v>
      </c>
      <c r="D123">
        <v>62</v>
      </c>
      <c r="E123">
        <v>672</v>
      </c>
      <c r="F123">
        <v>3</v>
      </c>
      <c r="G123">
        <v>1486</v>
      </c>
      <c r="H123" s="4">
        <f t="shared" si="6"/>
        <v>-10767.115100000001</v>
      </c>
      <c r="I123" s="4">
        <f t="shared" si="7"/>
        <v>-24737.985000000001</v>
      </c>
      <c r="J123" s="4">
        <f t="shared" si="8"/>
        <v>-10767.115100000001</v>
      </c>
      <c r="K123" s="6">
        <f t="shared" si="9"/>
        <v>1.7338569376572897E-47</v>
      </c>
      <c r="L123" s="6">
        <f t="shared" si="10"/>
        <v>3.6668758898001152E-108</v>
      </c>
      <c r="M123" s="6">
        <f t="shared" si="11"/>
        <v>1.7338569376572897E-47</v>
      </c>
    </row>
    <row r="124" spans="1:13" x14ac:dyDescent="0.25">
      <c r="A124" t="s">
        <v>49</v>
      </c>
      <c r="B124">
        <v>0</v>
      </c>
      <c r="C124">
        <v>342</v>
      </c>
      <c r="D124">
        <v>386</v>
      </c>
      <c r="E124">
        <v>97</v>
      </c>
      <c r="F124">
        <v>165</v>
      </c>
      <c r="G124">
        <v>95</v>
      </c>
      <c r="H124" s="4">
        <f t="shared" si="6"/>
        <v>-744.00710000000004</v>
      </c>
      <c r="I124" s="4">
        <f t="shared" si="7"/>
        <v>-1281.3908000000001</v>
      </c>
      <c r="J124" s="4">
        <f t="shared" si="8"/>
        <v>-744.00710000000004</v>
      </c>
      <c r="K124" s="6">
        <f t="shared" si="9"/>
        <v>5.8689884924176456E-4</v>
      </c>
      <c r="L124" s="6">
        <f t="shared" si="10"/>
        <v>2.722634112295892E-6</v>
      </c>
      <c r="M124" s="6">
        <f t="shared" si="11"/>
        <v>5.8689884924176456E-4</v>
      </c>
    </row>
    <row r="125" spans="1:13" x14ac:dyDescent="0.25">
      <c r="A125" t="s">
        <v>50</v>
      </c>
      <c r="B125">
        <v>0</v>
      </c>
      <c r="C125">
        <v>130</v>
      </c>
      <c r="D125">
        <v>223</v>
      </c>
      <c r="E125">
        <v>77</v>
      </c>
      <c r="F125">
        <v>188</v>
      </c>
      <c r="G125">
        <v>46</v>
      </c>
      <c r="H125" s="4">
        <f t="shared" si="6"/>
        <v>-699.29819999999995</v>
      </c>
      <c r="I125" s="4">
        <f t="shared" si="7"/>
        <v>-337.7432</v>
      </c>
      <c r="J125" s="4">
        <f t="shared" si="8"/>
        <v>-337.7432</v>
      </c>
      <c r="K125" s="6">
        <f t="shared" si="9"/>
        <v>9.1746155329542256E-4</v>
      </c>
      <c r="L125" s="6">
        <f t="shared" si="10"/>
        <v>3.3008263841688729E-2</v>
      </c>
      <c r="M125" s="6">
        <f t="shared" si="11"/>
        <v>3.3008263841688729E-2</v>
      </c>
    </row>
    <row r="126" spans="1:13" x14ac:dyDescent="0.25">
      <c r="A126" t="s">
        <v>51</v>
      </c>
      <c r="B126">
        <v>0</v>
      </c>
      <c r="C126">
        <v>165</v>
      </c>
      <c r="D126">
        <v>24</v>
      </c>
      <c r="E126">
        <v>3</v>
      </c>
      <c r="F126">
        <v>2</v>
      </c>
      <c r="G126">
        <v>6</v>
      </c>
      <c r="H126" s="4">
        <f t="shared" si="6"/>
        <v>-274.03750000000002</v>
      </c>
      <c r="I126" s="4">
        <f t="shared" si="7"/>
        <v>-857.85149999999999</v>
      </c>
      <c r="J126" s="4">
        <f t="shared" si="8"/>
        <v>-274.03750000000002</v>
      </c>
      <c r="K126" s="6">
        <f t="shared" si="9"/>
        <v>6.0632541207663905E-2</v>
      </c>
      <c r="L126" s="6">
        <f t="shared" si="10"/>
        <v>1.8806872819878212E-4</v>
      </c>
      <c r="M126" s="6">
        <f t="shared" si="11"/>
        <v>6.0632541207663905E-2</v>
      </c>
    </row>
    <row r="127" spans="1:13" x14ac:dyDescent="0.25">
      <c r="A127" t="s">
        <v>53</v>
      </c>
      <c r="B127">
        <v>0</v>
      </c>
      <c r="C127">
        <v>2556</v>
      </c>
      <c r="D127">
        <v>187</v>
      </c>
      <c r="E127">
        <v>102</v>
      </c>
      <c r="F127">
        <v>7</v>
      </c>
      <c r="G127">
        <v>317</v>
      </c>
      <c r="H127" s="4">
        <f t="shared" si="6"/>
        <v>-4565.9313000000002</v>
      </c>
      <c r="I127" s="4">
        <f t="shared" si="7"/>
        <v>-12478.275</v>
      </c>
      <c r="J127" s="4">
        <f t="shared" si="8"/>
        <v>-4565.9313000000002</v>
      </c>
      <c r="K127" s="6">
        <f t="shared" si="9"/>
        <v>1.480513311711178E-20</v>
      </c>
      <c r="L127" s="6">
        <f t="shared" si="10"/>
        <v>6.4200770210135805E-55</v>
      </c>
      <c r="M127" s="6">
        <f t="shared" si="11"/>
        <v>1.480513311711178E-20</v>
      </c>
    </row>
    <row r="128" spans="1:13" x14ac:dyDescent="0.25">
      <c r="A128" t="s">
        <v>54</v>
      </c>
      <c r="B128">
        <v>0</v>
      </c>
      <c r="C128">
        <v>293</v>
      </c>
      <c r="D128">
        <v>16</v>
      </c>
      <c r="E128">
        <v>48</v>
      </c>
      <c r="F128">
        <v>6</v>
      </c>
      <c r="G128">
        <v>22</v>
      </c>
      <c r="H128" s="4">
        <f t="shared" si="6"/>
        <v>-546.34590000000003</v>
      </c>
      <c r="I128" s="4">
        <f t="shared" si="7"/>
        <v>-1352.1478999999999</v>
      </c>
      <c r="J128" s="4">
        <f t="shared" si="8"/>
        <v>-546.34590000000003</v>
      </c>
      <c r="K128" s="6">
        <f t="shared" si="9"/>
        <v>4.220975952032204E-3</v>
      </c>
      <c r="L128" s="6">
        <f t="shared" si="10"/>
        <v>1.3418244478083547E-6</v>
      </c>
      <c r="M128" s="6">
        <f t="shared" si="11"/>
        <v>4.220975952032204E-3</v>
      </c>
    </row>
    <row r="129" spans="1:13" x14ac:dyDescent="0.25">
      <c r="A129" t="s">
        <v>55</v>
      </c>
      <c r="B129">
        <v>0</v>
      </c>
      <c r="C129">
        <v>810</v>
      </c>
      <c r="D129">
        <v>443</v>
      </c>
      <c r="E129">
        <v>42</v>
      </c>
      <c r="F129">
        <v>236</v>
      </c>
      <c r="G129">
        <v>407</v>
      </c>
      <c r="H129" s="4">
        <f t="shared" si="6"/>
        <v>-1847.7046</v>
      </c>
      <c r="I129" s="4">
        <f t="shared" si="7"/>
        <v>-3210.5291999999999</v>
      </c>
      <c r="J129" s="4">
        <f t="shared" si="8"/>
        <v>-1847.7046</v>
      </c>
      <c r="K129" s="6">
        <f t="shared" si="9"/>
        <v>9.451938261342678E-9</v>
      </c>
      <c r="L129" s="6">
        <f t="shared" si="10"/>
        <v>1.1398529945208101E-14</v>
      </c>
      <c r="M129" s="6">
        <f t="shared" si="11"/>
        <v>9.451938261342678E-9</v>
      </c>
    </row>
    <row r="130" spans="1:13" x14ac:dyDescent="0.25">
      <c r="A130" t="s">
        <v>56</v>
      </c>
      <c r="B130">
        <v>0</v>
      </c>
      <c r="C130">
        <v>720</v>
      </c>
      <c r="D130">
        <v>185</v>
      </c>
      <c r="E130">
        <v>489</v>
      </c>
      <c r="F130">
        <v>0</v>
      </c>
      <c r="G130">
        <v>92</v>
      </c>
      <c r="H130" s="4">
        <f t="shared" ref="H130:H193" si="12">9.193-1.8935*C130+1.5774*D130-4.3303*F130</f>
        <v>-1062.308</v>
      </c>
      <c r="I130" s="4">
        <f t="shared" ref="I130:I193" si="13">-7.2786   -5.2993*C130 + 3.2572*E130 + 2.34*G130</f>
        <v>-2014.7237999999995</v>
      </c>
      <c r="J130" s="4">
        <f t="shared" ref="J130:J193" si="14">MAX(H130,I130)</f>
        <v>-1062.308</v>
      </c>
      <c r="K130" s="6">
        <f t="shared" ref="K130:K193" si="15">EXP(H130/100)/(1+EXP(H130/100))</f>
        <v>2.43469408873566E-5</v>
      </c>
      <c r="L130" s="6">
        <f t="shared" ref="L130:L193" si="16">EXP(I130/100)/(1+EXP(I130/100))</f>
        <v>1.7789580632089108E-9</v>
      </c>
      <c r="M130" s="6">
        <f t="shared" ref="M130:M193" si="17">EXP(J130/100)/(1+EXP(J130/100))</f>
        <v>2.43469408873566E-5</v>
      </c>
    </row>
    <row r="131" spans="1:13" x14ac:dyDescent="0.25">
      <c r="A131" t="s">
        <v>57</v>
      </c>
      <c r="B131">
        <v>0</v>
      </c>
      <c r="C131">
        <v>161</v>
      </c>
      <c r="D131">
        <v>211</v>
      </c>
      <c r="E131">
        <v>68</v>
      </c>
      <c r="F131">
        <v>53</v>
      </c>
      <c r="G131">
        <v>40</v>
      </c>
      <c r="H131" s="4">
        <f t="shared" si="12"/>
        <v>-192.33500000000006</v>
      </c>
      <c r="I131" s="4">
        <f t="shared" si="13"/>
        <v>-545.3762999999999</v>
      </c>
      <c r="J131" s="4">
        <f t="shared" si="14"/>
        <v>-192.33500000000006</v>
      </c>
      <c r="K131" s="6">
        <f t="shared" si="15"/>
        <v>0.12748846329832761</v>
      </c>
      <c r="L131" s="6">
        <f t="shared" si="16"/>
        <v>4.2619263153242789E-3</v>
      </c>
      <c r="M131" s="6">
        <f t="shared" si="17"/>
        <v>0.12748846329832761</v>
      </c>
    </row>
    <row r="132" spans="1:13" x14ac:dyDescent="0.25">
      <c r="A132" t="s">
        <v>58</v>
      </c>
      <c r="B132">
        <v>0</v>
      </c>
      <c r="C132">
        <v>79</v>
      </c>
      <c r="D132">
        <v>48</v>
      </c>
      <c r="E132">
        <v>38</v>
      </c>
      <c r="F132">
        <v>3</v>
      </c>
      <c r="G132">
        <v>82</v>
      </c>
      <c r="H132" s="4">
        <f t="shared" si="12"/>
        <v>-77.669199999999989</v>
      </c>
      <c r="I132" s="4">
        <f t="shared" si="13"/>
        <v>-110.2697</v>
      </c>
      <c r="J132" s="4">
        <f t="shared" si="14"/>
        <v>-77.669199999999989</v>
      </c>
      <c r="K132" s="6">
        <f t="shared" si="15"/>
        <v>0.3150332733325496</v>
      </c>
      <c r="L132" s="6">
        <f t="shared" si="16"/>
        <v>0.24923489899325904</v>
      </c>
      <c r="M132" s="6">
        <f t="shared" si="17"/>
        <v>0.3150332733325496</v>
      </c>
    </row>
    <row r="133" spans="1:13" x14ac:dyDescent="0.25">
      <c r="A133" t="s">
        <v>59</v>
      </c>
      <c r="B133">
        <v>0</v>
      </c>
      <c r="C133">
        <v>72</v>
      </c>
      <c r="D133">
        <v>14</v>
      </c>
      <c r="E133">
        <v>41</v>
      </c>
      <c r="F133">
        <v>15</v>
      </c>
      <c r="G133">
        <v>44</v>
      </c>
      <c r="H133" s="4">
        <f t="shared" si="12"/>
        <v>-170.00990000000002</v>
      </c>
      <c r="I133" s="4">
        <f t="shared" si="13"/>
        <v>-152.32299999999998</v>
      </c>
      <c r="J133" s="4">
        <f t="shared" si="14"/>
        <v>-152.32299999999998</v>
      </c>
      <c r="K133" s="6">
        <f t="shared" si="15"/>
        <v>0.15445233555688803</v>
      </c>
      <c r="L133" s="6">
        <f t="shared" si="16"/>
        <v>0.17898637783681251</v>
      </c>
      <c r="M133" s="6">
        <f t="shared" si="17"/>
        <v>0.17898637783681251</v>
      </c>
    </row>
    <row r="134" spans="1:13" x14ac:dyDescent="0.25">
      <c r="A134" t="s">
        <v>61</v>
      </c>
      <c r="B134">
        <v>0</v>
      </c>
      <c r="C134">
        <v>341</v>
      </c>
      <c r="D134">
        <v>1224</v>
      </c>
      <c r="E134">
        <v>300</v>
      </c>
      <c r="F134">
        <v>360</v>
      </c>
      <c r="G134">
        <v>192</v>
      </c>
      <c r="H134" s="4">
        <f t="shared" si="12"/>
        <v>-264.66090000000008</v>
      </c>
      <c r="I134" s="4">
        <f t="shared" si="13"/>
        <v>-387.89989999999989</v>
      </c>
      <c r="J134" s="4">
        <f t="shared" si="14"/>
        <v>-264.66090000000008</v>
      </c>
      <c r="K134" s="6">
        <f t="shared" si="15"/>
        <v>6.6198319793424637E-2</v>
      </c>
      <c r="L134" s="6">
        <f t="shared" si="16"/>
        <v>2.0252850075004068E-2</v>
      </c>
      <c r="M134" s="6">
        <f t="shared" si="17"/>
        <v>6.6198319793424637E-2</v>
      </c>
    </row>
    <row r="135" spans="1:13" x14ac:dyDescent="0.25">
      <c r="A135" t="s">
        <v>62</v>
      </c>
      <c r="B135">
        <v>0</v>
      </c>
      <c r="C135">
        <v>1570</v>
      </c>
      <c r="D135">
        <v>3</v>
      </c>
      <c r="E135">
        <v>287</v>
      </c>
      <c r="F135">
        <v>0</v>
      </c>
      <c r="G135">
        <v>125</v>
      </c>
      <c r="H135" s="4">
        <f t="shared" si="12"/>
        <v>-2958.8697999999999</v>
      </c>
      <c r="I135" s="4">
        <f t="shared" si="13"/>
        <v>-7099.8631999999998</v>
      </c>
      <c r="J135" s="4">
        <f t="shared" si="14"/>
        <v>-2958.8697999999999</v>
      </c>
      <c r="K135" s="6">
        <f t="shared" si="15"/>
        <v>1.4118603175396962E-13</v>
      </c>
      <c r="L135" s="6">
        <f t="shared" si="16"/>
        <v>1.4644882775002563E-31</v>
      </c>
      <c r="M135" s="6">
        <f t="shared" si="17"/>
        <v>1.4118603175396962E-13</v>
      </c>
    </row>
    <row r="136" spans="1:13" x14ac:dyDescent="0.25">
      <c r="A136" t="s">
        <v>63</v>
      </c>
      <c r="B136">
        <v>0</v>
      </c>
      <c r="C136">
        <v>342</v>
      </c>
      <c r="D136">
        <v>237</v>
      </c>
      <c r="E136">
        <v>0</v>
      </c>
      <c r="F136">
        <v>30</v>
      </c>
      <c r="G136">
        <v>27</v>
      </c>
      <c r="H136" s="4">
        <f t="shared" si="12"/>
        <v>-394.44920000000002</v>
      </c>
      <c r="I136" s="4">
        <f t="shared" si="13"/>
        <v>-1756.4592</v>
      </c>
      <c r="J136" s="4">
        <f t="shared" si="14"/>
        <v>-394.44920000000002</v>
      </c>
      <c r="K136" s="6">
        <f t="shared" si="15"/>
        <v>1.8993318705402492E-2</v>
      </c>
      <c r="L136" s="6">
        <f t="shared" si="16"/>
        <v>2.3539357639238197E-8</v>
      </c>
      <c r="M136" s="6">
        <f t="shared" si="17"/>
        <v>1.8993318705402492E-2</v>
      </c>
    </row>
    <row r="137" spans="1:13" x14ac:dyDescent="0.25">
      <c r="A137" t="s">
        <v>65</v>
      </c>
      <c r="B137">
        <v>0</v>
      </c>
      <c r="C137">
        <v>4415</v>
      </c>
      <c r="D137">
        <v>373</v>
      </c>
      <c r="E137">
        <v>886</v>
      </c>
      <c r="F137">
        <v>94</v>
      </c>
      <c r="G137">
        <v>459</v>
      </c>
      <c r="H137" s="4">
        <f t="shared" si="12"/>
        <v>-8169.2875000000004</v>
      </c>
      <c r="I137" s="4">
        <f t="shared" si="13"/>
        <v>-19443.748899999999</v>
      </c>
      <c r="J137" s="4">
        <f t="shared" si="14"/>
        <v>-8169.2875000000004</v>
      </c>
      <c r="K137" s="6">
        <f t="shared" si="15"/>
        <v>3.3207423183011094E-36</v>
      </c>
      <c r="L137" s="6">
        <f t="shared" si="16"/>
        <v>3.6047193031224295E-85</v>
      </c>
      <c r="M137" s="6">
        <f t="shared" si="17"/>
        <v>3.3207423183011094E-36</v>
      </c>
    </row>
    <row r="138" spans="1:13" x14ac:dyDescent="0.25">
      <c r="A138" t="s">
        <v>66</v>
      </c>
      <c r="B138">
        <v>0</v>
      </c>
      <c r="C138">
        <v>194</v>
      </c>
      <c r="D138">
        <v>126</v>
      </c>
      <c r="E138">
        <v>49</v>
      </c>
      <c r="F138">
        <v>100</v>
      </c>
      <c r="G138">
        <v>68</v>
      </c>
      <c r="H138" s="4">
        <f t="shared" si="12"/>
        <v>-592.42360000000008</v>
      </c>
      <c r="I138" s="4">
        <f t="shared" si="13"/>
        <v>-716.62000000000012</v>
      </c>
      <c r="J138" s="4">
        <f t="shared" si="14"/>
        <v>-592.42360000000008</v>
      </c>
      <c r="K138" s="6">
        <f t="shared" si="15"/>
        <v>2.666719319508883E-3</v>
      </c>
      <c r="L138" s="6">
        <f t="shared" si="16"/>
        <v>7.7165580663501215E-4</v>
      </c>
      <c r="M138" s="6">
        <f t="shared" si="17"/>
        <v>2.666719319508883E-3</v>
      </c>
    </row>
    <row r="139" spans="1:13" x14ac:dyDescent="0.25">
      <c r="A139" t="s">
        <v>68</v>
      </c>
      <c r="B139">
        <v>0</v>
      </c>
      <c r="C139">
        <v>552</v>
      </c>
      <c r="D139">
        <v>742</v>
      </c>
      <c r="E139">
        <v>427</v>
      </c>
      <c r="F139">
        <v>344</v>
      </c>
      <c r="G139">
        <v>181</v>
      </c>
      <c r="H139" s="4">
        <f t="shared" si="12"/>
        <v>-1355.2114000000001</v>
      </c>
      <c r="I139" s="4">
        <f t="shared" si="13"/>
        <v>-1118.1278000000002</v>
      </c>
      <c r="J139" s="4">
        <f t="shared" si="14"/>
        <v>-1118.1278000000002</v>
      </c>
      <c r="K139" s="6">
        <f t="shared" si="15"/>
        <v>1.3013409809530789E-6</v>
      </c>
      <c r="L139" s="6">
        <f t="shared" si="16"/>
        <v>1.3932421769007697E-5</v>
      </c>
      <c r="M139" s="6">
        <f t="shared" si="17"/>
        <v>1.3932421769007697E-5</v>
      </c>
    </row>
    <row r="140" spans="1:13" x14ac:dyDescent="0.25">
      <c r="A140" t="s">
        <v>70</v>
      </c>
      <c r="B140">
        <v>0</v>
      </c>
      <c r="C140">
        <v>238</v>
      </c>
      <c r="D140">
        <v>338</v>
      </c>
      <c r="E140">
        <v>149</v>
      </c>
      <c r="F140">
        <v>161</v>
      </c>
      <c r="G140">
        <v>190</v>
      </c>
      <c r="H140" s="4">
        <f t="shared" si="12"/>
        <v>-605.47710000000006</v>
      </c>
      <c r="I140" s="4">
        <f t="shared" si="13"/>
        <v>-338.58919999999995</v>
      </c>
      <c r="J140" s="4">
        <f t="shared" si="14"/>
        <v>-338.58919999999995</v>
      </c>
      <c r="K140" s="6">
        <f t="shared" si="15"/>
        <v>2.3411456149445529E-3</v>
      </c>
      <c r="L140" s="6">
        <f t="shared" si="16"/>
        <v>3.2739295714421579E-2</v>
      </c>
      <c r="M140" s="6">
        <f t="shared" si="17"/>
        <v>3.2739295714421579E-2</v>
      </c>
    </row>
    <row r="141" spans="1:13" x14ac:dyDescent="0.25">
      <c r="A141" t="s">
        <v>71</v>
      </c>
      <c r="B141">
        <v>0</v>
      </c>
      <c r="C141">
        <v>1483</v>
      </c>
      <c r="D141">
        <v>10</v>
      </c>
      <c r="E141">
        <v>249</v>
      </c>
      <c r="F141">
        <v>0</v>
      </c>
      <c r="G141">
        <v>151</v>
      </c>
      <c r="H141" s="4">
        <f t="shared" si="12"/>
        <v>-2783.0934999999999</v>
      </c>
      <c r="I141" s="4">
        <f t="shared" si="13"/>
        <v>-6701.7576999999992</v>
      </c>
      <c r="J141" s="4">
        <f t="shared" si="14"/>
        <v>-2783.0934999999999</v>
      </c>
      <c r="K141" s="6">
        <f t="shared" si="15"/>
        <v>8.1880126187226506E-13</v>
      </c>
      <c r="L141" s="6">
        <f t="shared" si="16"/>
        <v>7.8457798602872795E-30</v>
      </c>
      <c r="M141" s="6">
        <f t="shared" si="17"/>
        <v>8.1880126187226506E-13</v>
      </c>
    </row>
    <row r="142" spans="1:13" x14ac:dyDescent="0.25">
      <c r="A142" t="s">
        <v>72</v>
      </c>
      <c r="B142">
        <v>0</v>
      </c>
      <c r="C142">
        <v>1193</v>
      </c>
      <c r="D142">
        <v>345</v>
      </c>
      <c r="E142">
        <v>276</v>
      </c>
      <c r="F142">
        <v>83</v>
      </c>
      <c r="G142">
        <v>179</v>
      </c>
      <c r="H142" s="4">
        <f t="shared" si="12"/>
        <v>-2064.9643999999998</v>
      </c>
      <c r="I142" s="4">
        <f t="shared" si="13"/>
        <v>-5011.4962999999998</v>
      </c>
      <c r="J142" s="4">
        <f t="shared" si="14"/>
        <v>-2064.9643999999998</v>
      </c>
      <c r="K142" s="6">
        <f t="shared" si="15"/>
        <v>1.0763996727738031E-9</v>
      </c>
      <c r="L142" s="6">
        <f t="shared" si="16"/>
        <v>1.7192859269429519E-22</v>
      </c>
      <c r="M142" s="6">
        <f t="shared" si="17"/>
        <v>1.0763996727738031E-9</v>
      </c>
    </row>
    <row r="143" spans="1:13" x14ac:dyDescent="0.25">
      <c r="A143" t="s">
        <v>73</v>
      </c>
      <c r="B143">
        <v>0</v>
      </c>
      <c r="C143">
        <v>3449</v>
      </c>
      <c r="D143">
        <v>397</v>
      </c>
      <c r="E143">
        <v>294</v>
      </c>
      <c r="F143">
        <v>169</v>
      </c>
      <c r="G143">
        <v>267</v>
      </c>
      <c r="H143" s="4">
        <f t="shared" si="12"/>
        <v>-6627.0814</v>
      </c>
      <c r="I143" s="4">
        <f t="shared" si="13"/>
        <v>-16702.167500000003</v>
      </c>
      <c r="J143" s="4">
        <f t="shared" si="14"/>
        <v>-6627.0814</v>
      </c>
      <c r="K143" s="6">
        <f t="shared" si="15"/>
        <v>1.6555838015810359E-29</v>
      </c>
      <c r="L143" s="6">
        <f t="shared" si="16"/>
        <v>2.9067534008957394E-73</v>
      </c>
      <c r="M143" s="6">
        <f t="shared" si="17"/>
        <v>1.6555838015810359E-29</v>
      </c>
    </row>
    <row r="144" spans="1:13" x14ac:dyDescent="0.25">
      <c r="A144" t="s">
        <v>74</v>
      </c>
      <c r="B144">
        <v>0</v>
      </c>
      <c r="C144">
        <v>90</v>
      </c>
      <c r="D144">
        <v>50</v>
      </c>
      <c r="E144">
        <v>10</v>
      </c>
      <c r="F144">
        <v>25</v>
      </c>
      <c r="G144">
        <v>20</v>
      </c>
      <c r="H144" s="4">
        <f t="shared" si="12"/>
        <v>-190.6095</v>
      </c>
      <c r="I144" s="4">
        <f t="shared" si="13"/>
        <v>-404.84359999999992</v>
      </c>
      <c r="J144" s="4">
        <f t="shared" si="14"/>
        <v>-190.6095</v>
      </c>
      <c r="K144" s="6">
        <f t="shared" si="15"/>
        <v>0.12942019453274092</v>
      </c>
      <c r="L144" s="6">
        <f t="shared" si="16"/>
        <v>1.7150376577713063E-2</v>
      </c>
      <c r="M144" s="6">
        <f t="shared" si="17"/>
        <v>0.12942019453274092</v>
      </c>
    </row>
    <row r="145" spans="1:13" x14ac:dyDescent="0.25">
      <c r="A145" t="s">
        <v>75</v>
      </c>
      <c r="B145">
        <v>0</v>
      </c>
      <c r="C145">
        <v>511</v>
      </c>
      <c r="D145">
        <v>407</v>
      </c>
      <c r="E145">
        <v>58</v>
      </c>
      <c r="F145">
        <v>222</v>
      </c>
      <c r="G145">
        <v>213</v>
      </c>
      <c r="H145" s="4">
        <f t="shared" si="12"/>
        <v>-1277.7103000000002</v>
      </c>
      <c r="I145" s="4">
        <f t="shared" si="13"/>
        <v>-2027.8832999999995</v>
      </c>
      <c r="J145" s="4">
        <f t="shared" si="14"/>
        <v>-1277.7103000000002</v>
      </c>
      <c r="K145" s="6">
        <f t="shared" si="15"/>
        <v>2.8247072566182632E-6</v>
      </c>
      <c r="L145" s="6">
        <f t="shared" si="16"/>
        <v>1.559605391952805E-9</v>
      </c>
      <c r="M145" s="6">
        <f t="shared" si="17"/>
        <v>2.8247072566182632E-6</v>
      </c>
    </row>
    <row r="146" spans="1:13" x14ac:dyDescent="0.25">
      <c r="A146" t="s">
        <v>76</v>
      </c>
      <c r="B146">
        <v>0</v>
      </c>
      <c r="C146">
        <v>347</v>
      </c>
      <c r="D146">
        <v>393</v>
      </c>
      <c r="E146">
        <v>156</v>
      </c>
      <c r="F146">
        <v>106</v>
      </c>
      <c r="G146">
        <v>257</v>
      </c>
      <c r="H146" s="4">
        <f t="shared" si="12"/>
        <v>-486.94510000000008</v>
      </c>
      <c r="I146" s="4">
        <f t="shared" si="13"/>
        <v>-736.63250000000005</v>
      </c>
      <c r="J146" s="4">
        <f t="shared" si="14"/>
        <v>-486.94510000000008</v>
      </c>
      <c r="K146" s="6">
        <f t="shared" si="15"/>
        <v>7.6190830093882771E-3</v>
      </c>
      <c r="L146" s="6">
        <f t="shared" si="16"/>
        <v>6.3178779509342423E-4</v>
      </c>
      <c r="M146" s="6">
        <f t="shared" si="17"/>
        <v>7.6190830093882771E-3</v>
      </c>
    </row>
    <row r="147" spans="1:13" x14ac:dyDescent="0.25">
      <c r="A147" t="s">
        <v>78</v>
      </c>
      <c r="B147">
        <v>0</v>
      </c>
      <c r="C147">
        <v>2139</v>
      </c>
      <c r="D147">
        <v>271</v>
      </c>
      <c r="E147">
        <v>480</v>
      </c>
      <c r="F147">
        <v>76</v>
      </c>
      <c r="G147">
        <v>381</v>
      </c>
      <c r="H147" s="4">
        <f t="shared" si="12"/>
        <v>-3942.6309000000001</v>
      </c>
      <c r="I147" s="4">
        <f t="shared" si="13"/>
        <v>-8887.4853000000003</v>
      </c>
      <c r="J147" s="4">
        <f t="shared" si="14"/>
        <v>-3942.6309000000001</v>
      </c>
      <c r="K147" s="6">
        <f t="shared" si="15"/>
        <v>7.5400037087229864E-18</v>
      </c>
      <c r="L147" s="6">
        <f t="shared" si="16"/>
        <v>2.5243046199728824E-39</v>
      </c>
      <c r="M147" s="6">
        <f t="shared" si="17"/>
        <v>7.5400037087229864E-18</v>
      </c>
    </row>
    <row r="148" spans="1:13" x14ac:dyDescent="0.25">
      <c r="A148" t="s">
        <v>79</v>
      </c>
      <c r="B148">
        <v>0</v>
      </c>
      <c r="C148">
        <v>1863</v>
      </c>
      <c r="D148">
        <v>159</v>
      </c>
      <c r="E148">
        <v>369</v>
      </c>
      <c r="F148">
        <v>25</v>
      </c>
      <c r="G148">
        <v>2514</v>
      </c>
      <c r="H148" s="4">
        <f t="shared" si="12"/>
        <v>-3375.8483999999999</v>
      </c>
      <c r="I148" s="4">
        <f t="shared" si="13"/>
        <v>-2795.2076999999999</v>
      </c>
      <c r="J148" s="4">
        <f t="shared" si="14"/>
        <v>-2795.2076999999999</v>
      </c>
      <c r="K148" s="6">
        <f t="shared" si="15"/>
        <v>2.1821102101477779E-15</v>
      </c>
      <c r="L148" s="6">
        <f t="shared" si="16"/>
        <v>7.2538271251756248E-13</v>
      </c>
      <c r="M148" s="6">
        <f t="shared" si="17"/>
        <v>7.2538271251756248E-13</v>
      </c>
    </row>
    <row r="149" spans="1:13" x14ac:dyDescent="0.25">
      <c r="A149" t="s">
        <v>80</v>
      </c>
      <c r="B149">
        <v>0</v>
      </c>
      <c r="C149">
        <v>262</v>
      </c>
      <c r="D149">
        <v>302</v>
      </c>
      <c r="E149">
        <v>185</v>
      </c>
      <c r="F149">
        <v>35</v>
      </c>
      <c r="G149">
        <v>87</v>
      </c>
      <c r="H149" s="4">
        <f t="shared" si="12"/>
        <v>-162.08970000000002</v>
      </c>
      <c r="I149" s="4">
        <f t="shared" si="13"/>
        <v>-589.53320000000008</v>
      </c>
      <c r="J149" s="4">
        <f t="shared" si="14"/>
        <v>-162.08970000000002</v>
      </c>
      <c r="K149" s="6">
        <f t="shared" si="15"/>
        <v>0.16508120007614396</v>
      </c>
      <c r="L149" s="6">
        <f t="shared" si="16"/>
        <v>2.7447082827200533E-3</v>
      </c>
      <c r="M149" s="6">
        <f t="shared" si="17"/>
        <v>0.16508120007614396</v>
      </c>
    </row>
    <row r="150" spans="1:13" x14ac:dyDescent="0.25">
      <c r="A150" t="s">
        <v>81</v>
      </c>
      <c r="B150">
        <v>0</v>
      </c>
      <c r="C150">
        <v>2290</v>
      </c>
      <c r="D150">
        <v>1545</v>
      </c>
      <c r="E150">
        <v>732</v>
      </c>
      <c r="F150">
        <v>20</v>
      </c>
      <c r="G150">
        <v>1825</v>
      </c>
      <c r="H150" s="4">
        <f t="shared" si="12"/>
        <v>-1976.4449999999995</v>
      </c>
      <c r="I150" s="4">
        <f t="shared" si="13"/>
        <v>-5487.9051999999992</v>
      </c>
      <c r="J150" s="4">
        <f t="shared" si="14"/>
        <v>-1976.4449999999995</v>
      </c>
      <c r="K150" s="6">
        <f t="shared" si="15"/>
        <v>2.6086056225401444E-9</v>
      </c>
      <c r="L150" s="6">
        <f t="shared" si="16"/>
        <v>1.4666637034177879E-24</v>
      </c>
      <c r="M150" s="6">
        <f t="shared" si="17"/>
        <v>2.6086056225401444E-9</v>
      </c>
    </row>
    <row r="151" spans="1:13" x14ac:dyDescent="0.25">
      <c r="A151" t="s">
        <v>82</v>
      </c>
      <c r="B151">
        <v>0</v>
      </c>
      <c r="C151">
        <v>86</v>
      </c>
      <c r="D151">
        <v>92</v>
      </c>
      <c r="E151">
        <v>30</v>
      </c>
      <c r="F151">
        <v>70</v>
      </c>
      <c r="G151">
        <v>15</v>
      </c>
      <c r="H151" s="4">
        <f t="shared" si="12"/>
        <v>-311.64820000000003</v>
      </c>
      <c r="I151" s="4">
        <f t="shared" si="13"/>
        <v>-330.2023999999999</v>
      </c>
      <c r="J151" s="4">
        <f t="shared" si="14"/>
        <v>-311.64820000000003</v>
      </c>
      <c r="K151" s="6">
        <f t="shared" si="15"/>
        <v>4.2432485234342697E-2</v>
      </c>
      <c r="L151" s="6">
        <f t="shared" si="16"/>
        <v>3.5501819403618975E-2</v>
      </c>
      <c r="M151" s="6">
        <f t="shared" si="17"/>
        <v>4.2432485234342697E-2</v>
      </c>
    </row>
    <row r="152" spans="1:13" x14ac:dyDescent="0.25">
      <c r="A152" t="s">
        <v>84</v>
      </c>
      <c r="B152">
        <v>0</v>
      </c>
      <c r="C152">
        <v>411</v>
      </c>
      <c r="D152">
        <v>430</v>
      </c>
      <c r="E152">
        <v>96</v>
      </c>
      <c r="F152">
        <v>78</v>
      </c>
      <c r="G152">
        <v>218</v>
      </c>
      <c r="H152" s="4">
        <f t="shared" si="12"/>
        <v>-428.51690000000008</v>
      </c>
      <c r="I152" s="4">
        <f t="shared" si="13"/>
        <v>-1362.4797000000001</v>
      </c>
      <c r="J152" s="4">
        <f t="shared" si="14"/>
        <v>-428.51690000000008</v>
      </c>
      <c r="K152" s="6">
        <f t="shared" si="15"/>
        <v>1.3584221665944474E-2</v>
      </c>
      <c r="L152" s="6">
        <f t="shared" si="16"/>
        <v>1.2101113108943004E-6</v>
      </c>
      <c r="M152" s="6">
        <f t="shared" si="17"/>
        <v>1.3584221665944474E-2</v>
      </c>
    </row>
    <row r="153" spans="1:13" x14ac:dyDescent="0.25">
      <c r="A153" t="s">
        <v>85</v>
      </c>
      <c r="B153">
        <v>0</v>
      </c>
      <c r="C153">
        <v>80</v>
      </c>
      <c r="D153">
        <v>24</v>
      </c>
      <c r="E153">
        <v>19</v>
      </c>
      <c r="F153">
        <v>92</v>
      </c>
      <c r="G153">
        <v>13</v>
      </c>
      <c r="H153" s="4">
        <f t="shared" si="12"/>
        <v>-502.81700000000001</v>
      </c>
      <c r="I153" s="4">
        <f t="shared" si="13"/>
        <v>-338.91579999999993</v>
      </c>
      <c r="J153" s="4">
        <f t="shared" si="14"/>
        <v>-338.91579999999993</v>
      </c>
      <c r="K153" s="6">
        <f t="shared" si="15"/>
        <v>6.5081540151935516E-3</v>
      </c>
      <c r="L153" s="6">
        <f t="shared" si="16"/>
        <v>3.2636027560807815E-2</v>
      </c>
      <c r="M153" s="6">
        <f t="shared" si="17"/>
        <v>3.2636027560807815E-2</v>
      </c>
    </row>
    <row r="154" spans="1:13" x14ac:dyDescent="0.25">
      <c r="A154" t="s">
        <v>86</v>
      </c>
      <c r="B154">
        <v>0</v>
      </c>
      <c r="C154">
        <v>213</v>
      </c>
      <c r="D154">
        <v>343</v>
      </c>
      <c r="E154">
        <v>86</v>
      </c>
      <c r="F154">
        <v>50</v>
      </c>
      <c r="G154">
        <v>122</v>
      </c>
      <c r="H154" s="4">
        <f t="shared" si="12"/>
        <v>-69.589300000000065</v>
      </c>
      <c r="I154" s="4">
        <f t="shared" si="13"/>
        <v>-570.43029999999999</v>
      </c>
      <c r="J154" s="4">
        <f t="shared" si="14"/>
        <v>-69.589300000000065</v>
      </c>
      <c r="K154" s="6">
        <f t="shared" si="15"/>
        <v>0.33272343073247751</v>
      </c>
      <c r="L154" s="6">
        <f t="shared" si="16"/>
        <v>3.3205360069082927E-3</v>
      </c>
      <c r="M154" s="6">
        <f t="shared" si="17"/>
        <v>0.33272343073247751</v>
      </c>
    </row>
    <row r="155" spans="1:13" x14ac:dyDescent="0.25">
      <c r="A155" t="s">
        <v>87</v>
      </c>
      <c r="B155">
        <v>0</v>
      </c>
      <c r="C155">
        <v>1302</v>
      </c>
      <c r="D155">
        <v>148</v>
      </c>
      <c r="E155">
        <v>139</v>
      </c>
      <c r="F155">
        <v>97</v>
      </c>
      <c r="G155">
        <v>139</v>
      </c>
      <c r="H155" s="4">
        <f t="shared" si="12"/>
        <v>-2642.7278999999999</v>
      </c>
      <c r="I155" s="4">
        <f t="shared" si="13"/>
        <v>-6128.9563999999991</v>
      </c>
      <c r="J155" s="4">
        <f t="shared" si="14"/>
        <v>-2642.7278999999999</v>
      </c>
      <c r="K155" s="6">
        <f t="shared" si="15"/>
        <v>3.3325644606860134E-12</v>
      </c>
      <c r="L155" s="6">
        <f t="shared" si="16"/>
        <v>2.4114627433660405E-27</v>
      </c>
      <c r="M155" s="6">
        <f t="shared" si="17"/>
        <v>3.3325644606860134E-12</v>
      </c>
    </row>
    <row r="156" spans="1:13" x14ac:dyDescent="0.25">
      <c r="A156" t="s">
        <v>88</v>
      </c>
      <c r="B156">
        <v>0</v>
      </c>
      <c r="C156">
        <v>158</v>
      </c>
      <c r="D156">
        <v>87</v>
      </c>
      <c r="E156">
        <v>12</v>
      </c>
      <c r="F156">
        <v>40</v>
      </c>
      <c r="G156">
        <v>52</v>
      </c>
      <c r="H156" s="4">
        <f t="shared" si="12"/>
        <v>-325.95820000000003</v>
      </c>
      <c r="I156" s="4">
        <f t="shared" si="13"/>
        <v>-683.80160000000001</v>
      </c>
      <c r="J156" s="4">
        <f t="shared" si="14"/>
        <v>-325.95820000000003</v>
      </c>
      <c r="K156" s="6">
        <f t="shared" si="15"/>
        <v>3.6984094016859058E-2</v>
      </c>
      <c r="L156" s="6">
        <f t="shared" si="16"/>
        <v>1.0710801495175443E-3</v>
      </c>
      <c r="M156" s="6">
        <f t="shared" si="17"/>
        <v>3.6984094016859058E-2</v>
      </c>
    </row>
    <row r="157" spans="1:13" x14ac:dyDescent="0.25">
      <c r="A157" t="s">
        <v>89</v>
      </c>
      <c r="B157">
        <v>0</v>
      </c>
      <c r="C157">
        <v>817</v>
      </c>
      <c r="D157">
        <v>317</v>
      </c>
      <c r="E157">
        <v>334</v>
      </c>
      <c r="F157">
        <v>29</v>
      </c>
      <c r="G157">
        <v>450</v>
      </c>
      <c r="H157" s="4">
        <f t="shared" si="12"/>
        <v>-1163.3393999999998</v>
      </c>
      <c r="I157" s="4">
        <f t="shared" si="13"/>
        <v>-2195.9018999999989</v>
      </c>
      <c r="J157" s="4">
        <f t="shared" si="14"/>
        <v>-1163.3393999999998</v>
      </c>
      <c r="K157" s="6">
        <f t="shared" si="15"/>
        <v>8.8649712191823092E-6</v>
      </c>
      <c r="L157" s="6">
        <f t="shared" si="16"/>
        <v>2.9061579875365304E-10</v>
      </c>
      <c r="M157" s="6">
        <f t="shared" si="17"/>
        <v>8.8649712191823092E-6</v>
      </c>
    </row>
    <row r="158" spans="1:13" x14ac:dyDescent="0.25">
      <c r="A158" t="s">
        <v>91</v>
      </c>
      <c r="B158">
        <v>0</v>
      </c>
      <c r="C158">
        <v>187</v>
      </c>
      <c r="D158">
        <v>116</v>
      </c>
      <c r="E158">
        <v>94</v>
      </c>
      <c r="F158">
        <v>166</v>
      </c>
      <c r="G158">
        <v>51</v>
      </c>
      <c r="H158" s="4">
        <f t="shared" si="12"/>
        <v>-880.74290000000008</v>
      </c>
      <c r="I158" s="4">
        <f t="shared" si="13"/>
        <v>-572.73089999999991</v>
      </c>
      <c r="J158" s="4">
        <f t="shared" si="14"/>
        <v>-572.73089999999991</v>
      </c>
      <c r="K158" s="6">
        <f t="shared" si="15"/>
        <v>1.4959504625562212E-4</v>
      </c>
      <c r="L158" s="6">
        <f t="shared" si="16"/>
        <v>3.2452608782044846E-3</v>
      </c>
      <c r="M158" s="6">
        <f t="shared" si="17"/>
        <v>3.2452608782044846E-3</v>
      </c>
    </row>
    <row r="159" spans="1:13" x14ac:dyDescent="0.25">
      <c r="A159" t="s">
        <v>92</v>
      </c>
      <c r="B159">
        <v>0</v>
      </c>
      <c r="C159">
        <v>3428</v>
      </c>
      <c r="D159">
        <v>4673</v>
      </c>
      <c r="E159">
        <v>1409</v>
      </c>
      <c r="F159">
        <v>62</v>
      </c>
      <c r="G159">
        <v>6038</v>
      </c>
      <c r="H159" s="4">
        <f t="shared" si="12"/>
        <v>620.98660000000052</v>
      </c>
      <c r="I159" s="4">
        <f t="shared" si="13"/>
        <v>545.03579999999965</v>
      </c>
      <c r="J159" s="8">
        <f t="shared" si="14"/>
        <v>620.98660000000052</v>
      </c>
      <c r="K159" s="6">
        <f t="shared" si="15"/>
        <v>0.99799452329897742</v>
      </c>
      <c r="L159" s="6">
        <f t="shared" si="16"/>
        <v>0.99572359925536591</v>
      </c>
      <c r="M159" s="6">
        <f t="shared" si="17"/>
        <v>0.99799452329897742</v>
      </c>
    </row>
    <row r="160" spans="1:13" x14ac:dyDescent="0.25">
      <c r="A160" t="s">
        <v>93</v>
      </c>
      <c r="B160">
        <v>0</v>
      </c>
      <c r="C160">
        <v>1390</v>
      </c>
      <c r="D160">
        <v>7</v>
      </c>
      <c r="E160">
        <v>100</v>
      </c>
      <c r="F160">
        <v>0</v>
      </c>
      <c r="G160">
        <v>35</v>
      </c>
      <c r="H160" s="4">
        <f t="shared" si="12"/>
        <v>-2611.7302</v>
      </c>
      <c r="I160" s="4">
        <f t="shared" si="13"/>
        <v>-6965.6855999999989</v>
      </c>
      <c r="J160" s="4">
        <f t="shared" si="14"/>
        <v>-2611.7302</v>
      </c>
      <c r="K160" s="6">
        <f t="shared" si="15"/>
        <v>4.5435975762121213E-12</v>
      </c>
      <c r="L160" s="6">
        <f t="shared" si="16"/>
        <v>5.6028863399962986E-31</v>
      </c>
      <c r="M160" s="6">
        <f t="shared" si="17"/>
        <v>4.5435975762121213E-12</v>
      </c>
    </row>
    <row r="161" spans="1:13" x14ac:dyDescent="0.25">
      <c r="A161" t="s">
        <v>94</v>
      </c>
      <c r="B161">
        <v>0</v>
      </c>
      <c r="C161">
        <v>1647</v>
      </c>
      <c r="D161">
        <v>1530</v>
      </c>
      <c r="E161">
        <v>1334</v>
      </c>
      <c r="F161">
        <v>8</v>
      </c>
      <c r="G161">
        <v>1534</v>
      </c>
      <c r="H161" s="4">
        <f t="shared" si="12"/>
        <v>-730.62189999999987</v>
      </c>
      <c r="I161" s="4">
        <f t="shared" si="13"/>
        <v>-800.56089999999904</v>
      </c>
      <c r="J161" s="4">
        <f t="shared" si="14"/>
        <v>-730.62189999999987</v>
      </c>
      <c r="K161" s="6">
        <f t="shared" si="15"/>
        <v>6.7090022677389414E-4</v>
      </c>
      <c r="L161" s="6">
        <f t="shared" si="16"/>
        <v>3.3347504244455543E-4</v>
      </c>
      <c r="M161" s="6">
        <f t="shared" si="17"/>
        <v>6.7090022677389414E-4</v>
      </c>
    </row>
    <row r="162" spans="1:13" x14ac:dyDescent="0.25">
      <c r="A162" t="s">
        <v>95</v>
      </c>
      <c r="B162">
        <v>0</v>
      </c>
      <c r="C162">
        <v>286</v>
      </c>
      <c r="D162">
        <v>61</v>
      </c>
      <c r="E162">
        <v>5</v>
      </c>
      <c r="F162">
        <v>1</v>
      </c>
      <c r="G162">
        <v>0</v>
      </c>
      <c r="H162" s="4">
        <f t="shared" si="12"/>
        <v>-440.45689999999996</v>
      </c>
      <c r="I162" s="4">
        <f t="shared" si="13"/>
        <v>-1506.5924</v>
      </c>
      <c r="J162" s="4">
        <f t="shared" si="14"/>
        <v>-440.45689999999996</v>
      </c>
      <c r="K162" s="6">
        <f t="shared" si="15"/>
        <v>1.207381410946945E-2</v>
      </c>
      <c r="L162" s="6">
        <f t="shared" si="16"/>
        <v>2.8638628619997896E-7</v>
      </c>
      <c r="M162" s="6">
        <f t="shared" si="17"/>
        <v>1.207381410946945E-2</v>
      </c>
    </row>
    <row r="163" spans="1:13" x14ac:dyDescent="0.25">
      <c r="A163" t="s">
        <v>96</v>
      </c>
      <c r="B163">
        <v>0</v>
      </c>
      <c r="C163">
        <v>709</v>
      </c>
      <c r="D163">
        <v>480</v>
      </c>
      <c r="E163">
        <v>500</v>
      </c>
      <c r="F163">
        <v>821</v>
      </c>
      <c r="G163">
        <v>156</v>
      </c>
      <c r="H163" s="4">
        <f t="shared" si="12"/>
        <v>-4131.3227999999999</v>
      </c>
      <c r="I163" s="4">
        <f t="shared" si="13"/>
        <v>-1770.8422999999993</v>
      </c>
      <c r="J163" s="4">
        <f t="shared" si="14"/>
        <v>-1770.8422999999993</v>
      </c>
      <c r="K163" s="6">
        <f t="shared" si="15"/>
        <v>1.1425969225077026E-18</v>
      </c>
      <c r="L163" s="6">
        <f t="shared" si="16"/>
        <v>2.0385886364967252E-8</v>
      </c>
      <c r="M163" s="6">
        <f t="shared" si="17"/>
        <v>2.0385886364967252E-8</v>
      </c>
    </row>
    <row r="164" spans="1:13" x14ac:dyDescent="0.25">
      <c r="A164" t="s">
        <v>97</v>
      </c>
      <c r="B164">
        <v>0</v>
      </c>
      <c r="C164">
        <v>5170</v>
      </c>
      <c r="D164">
        <v>2928</v>
      </c>
      <c r="E164">
        <v>1414</v>
      </c>
      <c r="F164">
        <v>81</v>
      </c>
      <c r="G164">
        <v>4558</v>
      </c>
      <c r="H164" s="4">
        <f t="shared" si="12"/>
        <v>-5512.3291000000008</v>
      </c>
      <c r="I164" s="4">
        <f t="shared" si="13"/>
        <v>-12133.258799999998</v>
      </c>
      <c r="J164" s="4">
        <f t="shared" si="14"/>
        <v>-5512.3291000000008</v>
      </c>
      <c r="K164" s="6">
        <f t="shared" si="15"/>
        <v>1.1488382700894337E-24</v>
      </c>
      <c r="L164" s="6">
        <f t="shared" si="16"/>
        <v>2.0226770952923979E-53</v>
      </c>
      <c r="M164" s="6">
        <f t="shared" si="17"/>
        <v>1.1488382700894337E-24</v>
      </c>
    </row>
    <row r="165" spans="1:13" x14ac:dyDescent="0.25">
      <c r="A165" t="s">
        <v>98</v>
      </c>
      <c r="B165">
        <v>0</v>
      </c>
      <c r="C165">
        <v>758</v>
      </c>
      <c r="D165">
        <v>45</v>
      </c>
      <c r="E165">
        <v>79</v>
      </c>
      <c r="F165">
        <v>70</v>
      </c>
      <c r="G165">
        <v>18</v>
      </c>
      <c r="H165" s="4">
        <f t="shared" si="12"/>
        <v>-1658.2180000000001</v>
      </c>
      <c r="I165" s="4">
        <f t="shared" si="13"/>
        <v>-3724.7091999999998</v>
      </c>
      <c r="J165" s="4">
        <f t="shared" si="14"/>
        <v>-1658.2180000000001</v>
      </c>
      <c r="K165" s="6">
        <f t="shared" si="15"/>
        <v>6.2871048157283387E-8</v>
      </c>
      <c r="L165" s="6">
        <f t="shared" si="16"/>
        <v>6.6648975415294858E-17</v>
      </c>
      <c r="M165" s="6">
        <f t="shared" si="17"/>
        <v>6.2871048157283387E-8</v>
      </c>
    </row>
    <row r="166" spans="1:13" x14ac:dyDescent="0.25">
      <c r="A166" t="s">
        <v>99</v>
      </c>
      <c r="B166">
        <v>0</v>
      </c>
      <c r="C166">
        <v>2700</v>
      </c>
      <c r="D166">
        <v>614</v>
      </c>
      <c r="E166">
        <v>896</v>
      </c>
      <c r="F166">
        <v>150</v>
      </c>
      <c r="G166">
        <v>1034</v>
      </c>
      <c r="H166" s="4">
        <f t="shared" si="12"/>
        <v>-4784.2783999999992</v>
      </c>
      <c r="I166" s="4">
        <f t="shared" si="13"/>
        <v>-8977.3773999999994</v>
      </c>
      <c r="J166" s="4">
        <f t="shared" si="14"/>
        <v>-4784.2783999999992</v>
      </c>
      <c r="K166" s="6">
        <f t="shared" si="15"/>
        <v>1.6677959309135567E-21</v>
      </c>
      <c r="L166" s="6">
        <f t="shared" si="16"/>
        <v>1.0274136518909027E-39</v>
      </c>
      <c r="M166" s="6">
        <f t="shared" si="17"/>
        <v>1.6677959309135567E-21</v>
      </c>
    </row>
    <row r="167" spans="1:13" x14ac:dyDescent="0.25">
      <c r="A167" t="s">
        <v>100</v>
      </c>
      <c r="B167">
        <v>0</v>
      </c>
      <c r="C167">
        <v>97</v>
      </c>
      <c r="D167">
        <v>34</v>
      </c>
      <c r="E167">
        <v>28</v>
      </c>
      <c r="F167">
        <v>18</v>
      </c>
      <c r="G167">
        <v>9</v>
      </c>
      <c r="H167" s="4">
        <f t="shared" si="12"/>
        <v>-198.7903</v>
      </c>
      <c r="I167" s="4">
        <f t="shared" si="13"/>
        <v>-409.04910000000001</v>
      </c>
      <c r="J167" s="4">
        <f t="shared" si="14"/>
        <v>-198.7903</v>
      </c>
      <c r="K167" s="6">
        <f t="shared" si="15"/>
        <v>0.12047889162144113</v>
      </c>
      <c r="L167" s="6">
        <f t="shared" si="16"/>
        <v>1.645569608771771E-2</v>
      </c>
      <c r="M167" s="6">
        <f t="shared" si="17"/>
        <v>0.12047889162144113</v>
      </c>
    </row>
    <row r="168" spans="1:13" x14ac:dyDescent="0.25">
      <c r="A168" t="s">
        <v>102</v>
      </c>
      <c r="B168">
        <v>0</v>
      </c>
      <c r="C168">
        <v>1040</v>
      </c>
      <c r="D168">
        <v>159</v>
      </c>
      <c r="E168">
        <v>384</v>
      </c>
      <c r="F168">
        <v>62</v>
      </c>
      <c r="G168">
        <v>1589</v>
      </c>
      <c r="H168" s="4">
        <f t="shared" si="12"/>
        <v>-1977.7190000000001</v>
      </c>
      <c r="I168" s="4">
        <f t="shared" si="13"/>
        <v>-549.52579999999989</v>
      </c>
      <c r="J168" s="4">
        <f t="shared" si="14"/>
        <v>-549.52579999999989</v>
      </c>
      <c r="K168" s="6">
        <f t="shared" si="15"/>
        <v>2.5755827890971275E-9</v>
      </c>
      <c r="L168" s="6">
        <f t="shared" si="16"/>
        <v>4.0894050276943103E-3</v>
      </c>
      <c r="M168" s="6">
        <f t="shared" si="17"/>
        <v>4.0894050276943103E-3</v>
      </c>
    </row>
    <row r="169" spans="1:13" x14ac:dyDescent="0.25">
      <c r="A169" t="s">
        <v>103</v>
      </c>
      <c r="B169">
        <v>0</v>
      </c>
      <c r="C169">
        <v>276</v>
      </c>
      <c r="D169">
        <v>195</v>
      </c>
      <c r="E169">
        <v>95</v>
      </c>
      <c r="F169">
        <v>61</v>
      </c>
      <c r="G169">
        <v>17</v>
      </c>
      <c r="H169" s="4">
        <f t="shared" si="12"/>
        <v>-469.96830000000006</v>
      </c>
      <c r="I169" s="4">
        <f t="shared" si="13"/>
        <v>-1120.6714000000002</v>
      </c>
      <c r="J169" s="4">
        <f t="shared" si="14"/>
        <v>-469.96830000000006</v>
      </c>
      <c r="K169" s="6">
        <f t="shared" si="15"/>
        <v>9.0161305563242269E-3</v>
      </c>
      <c r="L169" s="6">
        <f t="shared" si="16"/>
        <v>1.3582510538909635E-5</v>
      </c>
      <c r="M169" s="6">
        <f t="shared" si="17"/>
        <v>9.0161305563242269E-3</v>
      </c>
    </row>
    <row r="170" spans="1:13" x14ac:dyDescent="0.25">
      <c r="A170" t="s">
        <v>104</v>
      </c>
      <c r="B170">
        <v>0</v>
      </c>
      <c r="C170">
        <v>827</v>
      </c>
      <c r="D170">
        <v>1035</v>
      </c>
      <c r="E170">
        <v>786</v>
      </c>
      <c r="F170">
        <v>266</v>
      </c>
      <c r="G170">
        <v>706</v>
      </c>
      <c r="H170" s="4">
        <f t="shared" si="12"/>
        <v>-1075.9823000000004</v>
      </c>
      <c r="I170" s="4">
        <f t="shared" si="13"/>
        <v>-177.60049999999956</v>
      </c>
      <c r="J170" s="4">
        <f t="shared" si="14"/>
        <v>-177.60049999999956</v>
      </c>
      <c r="K170" s="6">
        <f t="shared" si="15"/>
        <v>2.1235330390357968E-5</v>
      </c>
      <c r="L170" s="6">
        <f t="shared" si="16"/>
        <v>0.14479713697566096</v>
      </c>
      <c r="M170" s="6">
        <f t="shared" si="17"/>
        <v>0.14479713697566096</v>
      </c>
    </row>
    <row r="171" spans="1:13" x14ac:dyDescent="0.25">
      <c r="A171" t="s">
        <v>105</v>
      </c>
      <c r="B171">
        <v>0</v>
      </c>
      <c r="C171">
        <v>452</v>
      </c>
      <c r="D171">
        <v>1458</v>
      </c>
      <c r="E171">
        <v>174</v>
      </c>
      <c r="F171">
        <v>437</v>
      </c>
      <c r="G171">
        <v>247</v>
      </c>
      <c r="H171" s="4">
        <f t="shared" si="12"/>
        <v>-439.16090000000031</v>
      </c>
      <c r="I171" s="4">
        <f t="shared" si="13"/>
        <v>-1257.8293999999999</v>
      </c>
      <c r="J171" s="4">
        <f t="shared" si="14"/>
        <v>-439.16090000000031</v>
      </c>
      <c r="K171" s="6">
        <f t="shared" si="15"/>
        <v>1.222938303686147E-2</v>
      </c>
      <c r="L171" s="6">
        <f t="shared" si="16"/>
        <v>3.4459964639100625E-6</v>
      </c>
      <c r="M171" s="6">
        <f t="shared" si="17"/>
        <v>1.222938303686147E-2</v>
      </c>
    </row>
    <row r="172" spans="1:13" x14ac:dyDescent="0.25">
      <c r="A172" t="s">
        <v>106</v>
      </c>
      <c r="B172">
        <v>0</v>
      </c>
      <c r="C172">
        <v>789</v>
      </c>
      <c r="D172">
        <v>295</v>
      </c>
      <c r="E172">
        <v>403</v>
      </c>
      <c r="F172">
        <v>244</v>
      </c>
      <c r="G172">
        <v>285</v>
      </c>
      <c r="H172" s="4">
        <f t="shared" si="12"/>
        <v>-2076.0387000000001</v>
      </c>
      <c r="I172" s="4">
        <f t="shared" si="13"/>
        <v>-2208.8746999999989</v>
      </c>
      <c r="J172" s="4">
        <f t="shared" si="14"/>
        <v>-2076.0387000000001</v>
      </c>
      <c r="K172" s="6">
        <f t="shared" si="15"/>
        <v>9.6355937955070678E-10</v>
      </c>
      <c r="L172" s="6">
        <f t="shared" si="16"/>
        <v>2.5525782573489345E-10</v>
      </c>
      <c r="M172" s="6">
        <f t="shared" si="17"/>
        <v>9.6355937955070678E-10</v>
      </c>
    </row>
    <row r="173" spans="1:13" x14ac:dyDescent="0.25">
      <c r="A173" t="s">
        <v>107</v>
      </c>
      <c r="B173">
        <v>0</v>
      </c>
      <c r="C173">
        <v>82</v>
      </c>
      <c r="D173">
        <v>18</v>
      </c>
      <c r="E173">
        <v>7</v>
      </c>
      <c r="F173">
        <v>0</v>
      </c>
      <c r="G173">
        <v>16</v>
      </c>
      <c r="H173" s="4">
        <f t="shared" si="12"/>
        <v>-117.68079999999998</v>
      </c>
      <c r="I173" s="4">
        <f t="shared" si="13"/>
        <v>-381.58079999999995</v>
      </c>
      <c r="J173" s="4">
        <f t="shared" si="14"/>
        <v>-117.68079999999998</v>
      </c>
      <c r="K173" s="6">
        <f t="shared" si="15"/>
        <v>0.23562661163411674</v>
      </c>
      <c r="L173" s="6">
        <f t="shared" si="16"/>
        <v>2.1545485411146151E-2</v>
      </c>
      <c r="M173" s="6">
        <f t="shared" si="17"/>
        <v>0.23562661163411674</v>
      </c>
    </row>
    <row r="174" spans="1:13" x14ac:dyDescent="0.25">
      <c r="A174" t="s">
        <v>108</v>
      </c>
      <c r="B174">
        <v>0</v>
      </c>
      <c r="C174">
        <v>151</v>
      </c>
      <c r="D174">
        <v>419</v>
      </c>
      <c r="E174">
        <v>126</v>
      </c>
      <c r="F174">
        <v>86</v>
      </c>
      <c r="G174">
        <v>364</v>
      </c>
      <c r="H174" s="4">
        <f t="shared" si="12"/>
        <v>11.799299999999903</v>
      </c>
      <c r="I174" s="4">
        <f t="shared" si="13"/>
        <v>454.6943</v>
      </c>
      <c r="J174" s="8">
        <f t="shared" si="14"/>
        <v>454.6943</v>
      </c>
      <c r="K174" s="6">
        <f t="shared" si="15"/>
        <v>0.52946407383850802</v>
      </c>
      <c r="L174" s="6">
        <f t="shared" si="16"/>
        <v>0.98951161449334479</v>
      </c>
      <c r="M174" s="6">
        <f t="shared" si="17"/>
        <v>0.98951161449334479</v>
      </c>
    </row>
    <row r="175" spans="1:13" x14ac:dyDescent="0.25">
      <c r="A175" t="s">
        <v>110</v>
      </c>
      <c r="B175">
        <v>0</v>
      </c>
      <c r="C175">
        <v>817</v>
      </c>
      <c r="D175">
        <v>712</v>
      </c>
      <c r="E175">
        <v>401</v>
      </c>
      <c r="F175">
        <v>48</v>
      </c>
      <c r="G175">
        <v>721</v>
      </c>
      <c r="H175" s="4">
        <f t="shared" si="12"/>
        <v>-622.54209999999989</v>
      </c>
      <c r="I175" s="4">
        <f t="shared" si="13"/>
        <v>-1343.5294999999992</v>
      </c>
      <c r="J175" s="4">
        <f t="shared" si="14"/>
        <v>-622.54209999999989</v>
      </c>
      <c r="K175" s="6">
        <f t="shared" si="15"/>
        <v>1.9745839993409839E-3</v>
      </c>
      <c r="L175" s="6">
        <f t="shared" si="16"/>
        <v>1.4625976913035304E-6</v>
      </c>
      <c r="M175" s="6">
        <f t="shared" si="17"/>
        <v>1.9745839993409839E-3</v>
      </c>
    </row>
    <row r="176" spans="1:13" x14ac:dyDescent="0.25">
      <c r="A176" t="s">
        <v>113</v>
      </c>
      <c r="B176">
        <v>0</v>
      </c>
      <c r="C176">
        <v>790</v>
      </c>
      <c r="D176">
        <v>1060</v>
      </c>
      <c r="E176">
        <v>197</v>
      </c>
      <c r="F176">
        <v>675</v>
      </c>
      <c r="G176">
        <v>147</v>
      </c>
      <c r="H176" s="4">
        <f t="shared" si="12"/>
        <v>-2737.5805000000005</v>
      </c>
      <c r="I176" s="4">
        <f t="shared" si="13"/>
        <v>-3208.0771999999997</v>
      </c>
      <c r="J176" s="4">
        <f t="shared" si="14"/>
        <v>-2737.5805000000005</v>
      </c>
      <c r="K176" s="6">
        <f t="shared" si="15"/>
        <v>1.2907405403210527E-12</v>
      </c>
      <c r="L176" s="6">
        <f t="shared" si="16"/>
        <v>1.1681476649859E-14</v>
      </c>
      <c r="M176" s="6">
        <f t="shared" si="17"/>
        <v>1.2907405403210527E-12</v>
      </c>
    </row>
    <row r="177" spans="1:13" x14ac:dyDescent="0.25">
      <c r="A177" t="s">
        <v>114</v>
      </c>
      <c r="B177">
        <v>0</v>
      </c>
      <c r="C177">
        <v>143</v>
      </c>
      <c r="D177">
        <v>206</v>
      </c>
      <c r="E177">
        <v>80</v>
      </c>
      <c r="F177">
        <v>62</v>
      </c>
      <c r="G177">
        <v>111</v>
      </c>
      <c r="H177" s="4">
        <f t="shared" si="12"/>
        <v>-205.11170000000004</v>
      </c>
      <c r="I177" s="4">
        <f t="shared" si="13"/>
        <v>-244.76249999999993</v>
      </c>
      <c r="J177" s="4">
        <f t="shared" si="14"/>
        <v>-205.11170000000004</v>
      </c>
      <c r="K177" s="6">
        <f t="shared" si="15"/>
        <v>0.11393956329317882</v>
      </c>
      <c r="L177" s="6">
        <f t="shared" si="16"/>
        <v>7.9612401909132963E-2</v>
      </c>
      <c r="M177" s="6">
        <f t="shared" si="17"/>
        <v>0.11393956329317882</v>
      </c>
    </row>
    <row r="178" spans="1:13" x14ac:dyDescent="0.25">
      <c r="A178" t="s">
        <v>115</v>
      </c>
      <c r="B178">
        <v>0</v>
      </c>
      <c r="C178">
        <v>143</v>
      </c>
      <c r="D178">
        <v>128</v>
      </c>
      <c r="E178">
        <v>7</v>
      </c>
      <c r="F178">
        <v>3</v>
      </c>
      <c r="G178">
        <v>28</v>
      </c>
      <c r="H178" s="4">
        <f t="shared" si="12"/>
        <v>-72.661199999999994</v>
      </c>
      <c r="I178" s="4">
        <f t="shared" si="13"/>
        <v>-676.75810000000001</v>
      </c>
      <c r="J178" s="4">
        <f t="shared" si="14"/>
        <v>-72.661199999999994</v>
      </c>
      <c r="K178" s="6">
        <f t="shared" si="15"/>
        <v>0.32593864056071892</v>
      </c>
      <c r="L178" s="6">
        <f t="shared" si="16"/>
        <v>1.1491522148012786E-3</v>
      </c>
      <c r="M178" s="6">
        <f t="shared" si="17"/>
        <v>0.32593864056071892</v>
      </c>
    </row>
    <row r="179" spans="1:13" x14ac:dyDescent="0.25">
      <c r="A179" t="s">
        <v>117</v>
      </c>
      <c r="B179">
        <v>0</v>
      </c>
      <c r="C179">
        <v>638</v>
      </c>
      <c r="D179">
        <v>1969</v>
      </c>
      <c r="E179">
        <v>507</v>
      </c>
      <c r="F179">
        <v>283</v>
      </c>
      <c r="G179">
        <v>872</v>
      </c>
      <c r="H179" s="4">
        <f t="shared" si="12"/>
        <v>681.56569999999988</v>
      </c>
      <c r="I179" s="4">
        <f t="shared" si="13"/>
        <v>303.64839999999981</v>
      </c>
      <c r="J179" s="8">
        <f t="shared" si="14"/>
        <v>681.56569999999988</v>
      </c>
      <c r="K179" s="6">
        <f t="shared" si="15"/>
        <v>0.99890472835832489</v>
      </c>
      <c r="L179" s="6">
        <f t="shared" si="16"/>
        <v>0.95419540220629873</v>
      </c>
      <c r="M179" s="6">
        <f t="shared" si="17"/>
        <v>0.99890472835832489</v>
      </c>
    </row>
    <row r="180" spans="1:13" x14ac:dyDescent="0.25">
      <c r="A180" t="s">
        <v>118</v>
      </c>
      <c r="B180">
        <v>0</v>
      </c>
      <c r="C180">
        <v>1320</v>
      </c>
      <c r="D180">
        <v>298</v>
      </c>
      <c r="E180">
        <v>82</v>
      </c>
      <c r="F180">
        <v>4</v>
      </c>
      <c r="G180">
        <v>1313</v>
      </c>
      <c r="H180" s="4">
        <f t="shared" si="12"/>
        <v>-2037.4829999999999</v>
      </c>
      <c r="I180" s="4">
        <f t="shared" si="13"/>
        <v>-3662.8442</v>
      </c>
      <c r="J180" s="4">
        <f t="shared" si="14"/>
        <v>-2037.4829999999999</v>
      </c>
      <c r="K180" s="6">
        <f t="shared" si="15"/>
        <v>1.4168496286006208E-9</v>
      </c>
      <c r="L180" s="6">
        <f t="shared" si="16"/>
        <v>1.2372850308230536E-16</v>
      </c>
      <c r="M180" s="6">
        <f t="shared" si="17"/>
        <v>1.4168496286006208E-9</v>
      </c>
    </row>
    <row r="181" spans="1:13" x14ac:dyDescent="0.25">
      <c r="A181" t="s">
        <v>119</v>
      </c>
      <c r="B181">
        <v>0</v>
      </c>
      <c r="C181">
        <v>402</v>
      </c>
      <c r="D181">
        <v>296</v>
      </c>
      <c r="E181">
        <v>416</v>
      </c>
      <c r="F181">
        <v>263</v>
      </c>
      <c r="G181">
        <v>169</v>
      </c>
      <c r="H181" s="4">
        <f t="shared" si="12"/>
        <v>-1423.9525000000003</v>
      </c>
      <c r="I181" s="4">
        <f t="shared" si="13"/>
        <v>-387.14200000000011</v>
      </c>
      <c r="J181" s="4">
        <f t="shared" si="14"/>
        <v>-387.14200000000011</v>
      </c>
      <c r="K181" s="6">
        <f t="shared" si="15"/>
        <v>6.5441400250605359E-7</v>
      </c>
      <c r="L181" s="6">
        <f t="shared" si="16"/>
        <v>2.0403785767378842E-2</v>
      </c>
      <c r="M181" s="6">
        <f t="shared" si="17"/>
        <v>2.0403785767378842E-2</v>
      </c>
    </row>
    <row r="182" spans="1:13" x14ac:dyDescent="0.25">
      <c r="A182" t="s">
        <v>121</v>
      </c>
      <c r="B182">
        <v>0</v>
      </c>
      <c r="C182">
        <v>317</v>
      </c>
      <c r="D182">
        <v>476</v>
      </c>
      <c r="E182">
        <v>317</v>
      </c>
      <c r="F182">
        <v>57</v>
      </c>
      <c r="G182">
        <v>153</v>
      </c>
      <c r="H182" s="4">
        <f t="shared" si="12"/>
        <v>-87.031200000000041</v>
      </c>
      <c r="I182" s="4">
        <f t="shared" si="13"/>
        <v>-296.60429999999997</v>
      </c>
      <c r="J182" s="4">
        <f t="shared" si="14"/>
        <v>-87.031200000000041</v>
      </c>
      <c r="K182" s="6">
        <f t="shared" si="15"/>
        <v>0.29518938543921297</v>
      </c>
      <c r="L182" s="6">
        <f t="shared" si="16"/>
        <v>4.8983728534901974E-2</v>
      </c>
      <c r="M182" s="6">
        <f t="shared" si="17"/>
        <v>0.29518938543921297</v>
      </c>
    </row>
    <row r="183" spans="1:13" x14ac:dyDescent="0.25">
      <c r="A183" t="s">
        <v>122</v>
      </c>
      <c r="B183">
        <v>0</v>
      </c>
      <c r="C183">
        <v>47</v>
      </c>
      <c r="D183">
        <v>58</v>
      </c>
      <c r="E183">
        <v>18</v>
      </c>
      <c r="F183">
        <v>4</v>
      </c>
      <c r="G183">
        <v>10</v>
      </c>
      <c r="H183" s="4">
        <f t="shared" si="12"/>
        <v>-5.6335000000000086</v>
      </c>
      <c r="I183" s="4">
        <f t="shared" si="13"/>
        <v>-174.31609999999995</v>
      </c>
      <c r="J183" s="4">
        <f t="shared" si="14"/>
        <v>-5.6335000000000086</v>
      </c>
      <c r="K183" s="6">
        <f t="shared" si="15"/>
        <v>0.48591997353852767</v>
      </c>
      <c r="L183" s="6">
        <f t="shared" si="16"/>
        <v>0.14891187371140013</v>
      </c>
      <c r="M183" s="6">
        <f t="shared" si="17"/>
        <v>0.48591997353852767</v>
      </c>
    </row>
    <row r="184" spans="1:13" x14ac:dyDescent="0.25">
      <c r="A184" t="s">
        <v>123</v>
      </c>
      <c r="B184">
        <v>0</v>
      </c>
      <c r="C184">
        <v>505</v>
      </c>
      <c r="D184">
        <v>604</v>
      </c>
      <c r="E184">
        <v>218</v>
      </c>
      <c r="F184">
        <v>294</v>
      </c>
      <c r="G184">
        <v>102</v>
      </c>
      <c r="H184" s="4">
        <f t="shared" si="12"/>
        <v>-1267.3831</v>
      </c>
      <c r="I184" s="4">
        <f t="shared" si="13"/>
        <v>-1734.6754999999998</v>
      </c>
      <c r="J184" s="4">
        <f t="shared" si="14"/>
        <v>-1267.3831</v>
      </c>
      <c r="K184" s="6">
        <f t="shared" si="15"/>
        <v>3.1320145569943423E-6</v>
      </c>
      <c r="L184" s="6">
        <f t="shared" si="16"/>
        <v>2.9268469423152929E-8</v>
      </c>
      <c r="M184" s="6">
        <f t="shared" si="17"/>
        <v>3.1320145569943423E-6</v>
      </c>
    </row>
    <row r="185" spans="1:13" x14ac:dyDescent="0.25">
      <c r="A185" t="s">
        <v>124</v>
      </c>
      <c r="B185">
        <v>0</v>
      </c>
      <c r="C185">
        <v>1115</v>
      </c>
      <c r="D185">
        <v>2186</v>
      </c>
      <c r="E185">
        <v>486</v>
      </c>
      <c r="F185">
        <v>26</v>
      </c>
      <c r="G185">
        <v>1494</v>
      </c>
      <c r="H185" s="4">
        <f t="shared" si="12"/>
        <v>1233.5491</v>
      </c>
      <c r="I185" s="4">
        <f t="shared" si="13"/>
        <v>-837.0388999999991</v>
      </c>
      <c r="J185" s="8">
        <f t="shared" si="14"/>
        <v>1233.5491</v>
      </c>
      <c r="K185" s="6">
        <f t="shared" si="15"/>
        <v>0.99999560698769985</v>
      </c>
      <c r="L185" s="6">
        <f t="shared" si="16"/>
        <v>2.3157179599939779E-4</v>
      </c>
      <c r="M185" s="6">
        <f t="shared" si="17"/>
        <v>0.99999560698769985</v>
      </c>
    </row>
    <row r="186" spans="1:13" x14ac:dyDescent="0.25">
      <c r="A186" t="s">
        <v>125</v>
      </c>
      <c r="B186">
        <v>0</v>
      </c>
      <c r="C186">
        <v>765</v>
      </c>
      <c r="D186">
        <v>655</v>
      </c>
      <c r="E186">
        <v>101</v>
      </c>
      <c r="F186">
        <v>0</v>
      </c>
      <c r="G186">
        <v>804</v>
      </c>
      <c r="H186" s="4">
        <f t="shared" si="12"/>
        <v>-406.13750000000005</v>
      </c>
      <c r="I186" s="4">
        <f t="shared" si="13"/>
        <v>-1850.9059</v>
      </c>
      <c r="J186" s="4">
        <f t="shared" si="14"/>
        <v>-406.13750000000005</v>
      </c>
      <c r="K186" s="6">
        <f t="shared" si="15"/>
        <v>1.6933630836051199E-2</v>
      </c>
      <c r="L186" s="6">
        <f t="shared" si="16"/>
        <v>9.1541454175787151E-9</v>
      </c>
      <c r="M186" s="6">
        <f t="shared" si="17"/>
        <v>1.6933630836051199E-2</v>
      </c>
    </row>
    <row r="187" spans="1:13" x14ac:dyDescent="0.25">
      <c r="A187" t="s">
        <v>126</v>
      </c>
      <c r="B187">
        <v>0</v>
      </c>
      <c r="C187">
        <v>640</v>
      </c>
      <c r="D187">
        <v>91</v>
      </c>
      <c r="E187">
        <v>30</v>
      </c>
      <c r="F187">
        <v>136</v>
      </c>
      <c r="G187">
        <v>22</v>
      </c>
      <c r="H187" s="4">
        <f t="shared" si="12"/>
        <v>-1648.0243999999998</v>
      </c>
      <c r="I187" s="4">
        <f t="shared" si="13"/>
        <v>-3249.6345999999999</v>
      </c>
      <c r="J187" s="4">
        <f t="shared" si="14"/>
        <v>-1648.0243999999998</v>
      </c>
      <c r="K187" s="6">
        <f t="shared" si="15"/>
        <v>6.9617903421455206E-8</v>
      </c>
      <c r="L187" s="6">
        <f t="shared" si="16"/>
        <v>7.7093231482680147E-15</v>
      </c>
      <c r="M187" s="6">
        <f t="shared" si="17"/>
        <v>6.9617903421455206E-8</v>
      </c>
    </row>
    <row r="188" spans="1:13" x14ac:dyDescent="0.25">
      <c r="A188" t="s">
        <v>128</v>
      </c>
      <c r="B188">
        <v>0</v>
      </c>
      <c r="C188">
        <v>1779</v>
      </c>
      <c r="D188">
        <v>568</v>
      </c>
      <c r="E188">
        <v>580</v>
      </c>
      <c r="F188">
        <v>71</v>
      </c>
      <c r="G188">
        <v>1146</v>
      </c>
      <c r="H188" s="4">
        <f t="shared" si="12"/>
        <v>-2770.8316</v>
      </c>
      <c r="I188" s="4">
        <f t="shared" si="13"/>
        <v>-4863.9172999999992</v>
      </c>
      <c r="J188" s="4">
        <f t="shared" si="14"/>
        <v>-2770.8316</v>
      </c>
      <c r="K188" s="6">
        <f t="shared" si="15"/>
        <v>9.2561686368805861E-13</v>
      </c>
      <c r="L188" s="6">
        <f t="shared" si="16"/>
        <v>7.5209995338841339E-22</v>
      </c>
      <c r="M188" s="6">
        <f t="shared" si="17"/>
        <v>9.2561686368805861E-13</v>
      </c>
    </row>
    <row r="189" spans="1:13" x14ac:dyDescent="0.25">
      <c r="A189" t="s">
        <v>129</v>
      </c>
      <c r="B189">
        <v>0</v>
      </c>
      <c r="C189">
        <v>269</v>
      </c>
      <c r="D189">
        <v>1197</v>
      </c>
      <c r="E189">
        <v>664</v>
      </c>
      <c r="F189">
        <v>65</v>
      </c>
      <c r="G189">
        <v>708</v>
      </c>
      <c r="H189" s="4">
        <f t="shared" si="12"/>
        <v>1106.5198</v>
      </c>
      <c r="I189" s="4">
        <f t="shared" si="13"/>
        <v>2386.7104999999997</v>
      </c>
      <c r="J189" s="8">
        <f t="shared" si="14"/>
        <v>2386.7104999999997</v>
      </c>
      <c r="K189" s="6">
        <f t="shared" si="15"/>
        <v>0.9999843527229636</v>
      </c>
      <c r="L189" s="6">
        <f t="shared" si="16"/>
        <v>0.99999999995688305</v>
      </c>
      <c r="M189" s="6">
        <f t="shared" si="17"/>
        <v>0.99999999995688305</v>
      </c>
    </row>
    <row r="190" spans="1:13" x14ac:dyDescent="0.25">
      <c r="A190" t="s">
        <v>130</v>
      </c>
      <c r="B190">
        <v>0</v>
      </c>
      <c r="C190">
        <v>3051</v>
      </c>
      <c r="D190">
        <v>2691</v>
      </c>
      <c r="E190">
        <v>1704</v>
      </c>
      <c r="F190">
        <v>21</v>
      </c>
      <c r="G190">
        <v>4116</v>
      </c>
      <c r="H190" s="4">
        <f t="shared" si="12"/>
        <v>-1614.0284000000008</v>
      </c>
      <c r="I190" s="4">
        <f t="shared" si="13"/>
        <v>-993.73409999999967</v>
      </c>
      <c r="J190" s="4">
        <f t="shared" si="14"/>
        <v>-993.73409999999967</v>
      </c>
      <c r="K190" s="6">
        <f t="shared" si="15"/>
        <v>9.7805590613167565E-8</v>
      </c>
      <c r="L190" s="6">
        <f t="shared" si="16"/>
        <v>4.8333322203207934E-5</v>
      </c>
      <c r="M190" s="6">
        <f t="shared" si="17"/>
        <v>4.8333322203207934E-5</v>
      </c>
    </row>
    <row r="191" spans="1:13" x14ac:dyDescent="0.25">
      <c r="A191" t="s">
        <v>132</v>
      </c>
      <c r="B191">
        <v>0</v>
      </c>
      <c r="C191">
        <v>2207</v>
      </c>
      <c r="D191">
        <v>490</v>
      </c>
      <c r="E191">
        <v>469</v>
      </c>
      <c r="F191">
        <v>113</v>
      </c>
      <c r="G191">
        <v>349</v>
      </c>
      <c r="H191" s="4">
        <f t="shared" si="12"/>
        <v>-3886.1593999999996</v>
      </c>
      <c r="I191" s="4">
        <f t="shared" si="13"/>
        <v>-9358.5468999999994</v>
      </c>
      <c r="J191" s="4">
        <f t="shared" si="14"/>
        <v>-3886.1593999999996</v>
      </c>
      <c r="K191" s="6">
        <f t="shared" si="15"/>
        <v>1.3262462466551115E-17</v>
      </c>
      <c r="L191" s="6">
        <f t="shared" si="16"/>
        <v>2.2716803791138916E-41</v>
      </c>
      <c r="M191" s="6">
        <f t="shared" si="17"/>
        <v>1.3262462466551115E-17</v>
      </c>
    </row>
    <row r="192" spans="1:13" x14ac:dyDescent="0.25">
      <c r="A192" t="s">
        <v>133</v>
      </c>
      <c r="B192">
        <v>0</v>
      </c>
      <c r="C192">
        <v>299</v>
      </c>
      <c r="D192">
        <v>158</v>
      </c>
      <c r="E192">
        <v>70</v>
      </c>
      <c r="F192">
        <v>34</v>
      </c>
      <c r="G192">
        <v>42</v>
      </c>
      <c r="H192" s="4">
        <f t="shared" si="12"/>
        <v>-454.96449999999993</v>
      </c>
      <c r="I192" s="4">
        <f t="shared" si="13"/>
        <v>-1265.4853000000001</v>
      </c>
      <c r="J192" s="4">
        <f t="shared" si="14"/>
        <v>-454.96449999999993</v>
      </c>
      <c r="K192" s="6">
        <f t="shared" si="15"/>
        <v>1.0460380184419849E-2</v>
      </c>
      <c r="L192" s="6">
        <f t="shared" si="16"/>
        <v>3.1920213429014254E-6</v>
      </c>
      <c r="M192" s="6">
        <f t="shared" si="17"/>
        <v>1.0460380184419849E-2</v>
      </c>
    </row>
    <row r="193" spans="1:13" x14ac:dyDescent="0.25">
      <c r="A193" t="s">
        <v>134</v>
      </c>
      <c r="B193">
        <v>0</v>
      </c>
      <c r="C193">
        <v>414</v>
      </c>
      <c r="D193">
        <v>545</v>
      </c>
      <c r="E193">
        <v>252</v>
      </c>
      <c r="F193">
        <v>202</v>
      </c>
      <c r="G193">
        <v>99</v>
      </c>
      <c r="H193" s="4">
        <f t="shared" si="12"/>
        <v>-789.75360000000012</v>
      </c>
      <c r="I193" s="4">
        <f t="shared" si="13"/>
        <v>-1148.7143999999998</v>
      </c>
      <c r="J193" s="4">
        <f t="shared" si="14"/>
        <v>-789.75360000000012</v>
      </c>
      <c r="K193" s="6">
        <f t="shared" si="15"/>
        <v>3.7152010043064668E-4</v>
      </c>
      <c r="L193" s="6">
        <f t="shared" si="16"/>
        <v>1.0261061524832962E-5</v>
      </c>
      <c r="M193" s="6">
        <f t="shared" si="17"/>
        <v>3.7152010043064668E-4</v>
      </c>
    </row>
    <row r="194" spans="1:13" x14ac:dyDescent="0.25">
      <c r="A194" t="s">
        <v>135</v>
      </c>
      <c r="B194">
        <v>0</v>
      </c>
      <c r="C194">
        <v>67</v>
      </c>
      <c r="D194">
        <v>58</v>
      </c>
      <c r="E194">
        <v>1</v>
      </c>
      <c r="F194">
        <v>5</v>
      </c>
      <c r="G194">
        <v>76</v>
      </c>
      <c r="H194" s="4">
        <f t="shared" ref="H194:H235" si="18">9.193-1.8935*C194+1.5774*D194-4.3303*F194</f>
        <v>-47.833799999999997</v>
      </c>
      <c r="I194" s="4">
        <f t="shared" ref="I194:I235" si="19">-7.2786   -5.2993*C194 + 3.2572*E194 + 2.34*G194</f>
        <v>-181.23449999999997</v>
      </c>
      <c r="J194" s="4">
        <f t="shared" ref="J194:J235" si="20">MAX(H194,I194)</f>
        <v>-47.833799999999997</v>
      </c>
      <c r="K194" s="6">
        <f t="shared" ref="K194:K235" si="21">EXP(H194/100)/(1+EXP(H194/100))</f>
        <v>0.3826446590560092</v>
      </c>
      <c r="L194" s="6">
        <f t="shared" ref="L194:L235" si="22">EXP(I194/100)/(1+EXP(I194/100))</f>
        <v>0.1403549500404801</v>
      </c>
      <c r="M194" s="6">
        <f t="shared" ref="M194:M235" si="23">EXP(J194/100)/(1+EXP(J194/100))</f>
        <v>0.3826446590560092</v>
      </c>
    </row>
    <row r="195" spans="1:13" x14ac:dyDescent="0.25">
      <c r="A195" t="s">
        <v>136</v>
      </c>
      <c r="B195">
        <v>0</v>
      </c>
      <c r="C195">
        <v>1220</v>
      </c>
      <c r="D195">
        <v>138</v>
      </c>
      <c r="E195">
        <v>203</v>
      </c>
      <c r="F195">
        <v>22</v>
      </c>
      <c r="G195">
        <v>301</v>
      </c>
      <c r="H195" s="4">
        <f t="shared" si="18"/>
        <v>-2178.4623999999999</v>
      </c>
      <c r="I195" s="4">
        <f t="shared" si="19"/>
        <v>-5106.8729999999996</v>
      </c>
      <c r="J195" s="4">
        <f t="shared" si="20"/>
        <v>-2178.4623999999999</v>
      </c>
      <c r="K195" s="6">
        <f t="shared" si="21"/>
        <v>3.4598558612183433E-10</v>
      </c>
      <c r="L195" s="6">
        <f t="shared" si="22"/>
        <v>6.6241836316166489E-23</v>
      </c>
      <c r="M195" s="6">
        <f t="shared" si="23"/>
        <v>3.4598558612183433E-10</v>
      </c>
    </row>
    <row r="196" spans="1:13" x14ac:dyDescent="0.25">
      <c r="A196" t="s">
        <v>137</v>
      </c>
      <c r="B196">
        <v>0</v>
      </c>
      <c r="C196">
        <v>1621</v>
      </c>
      <c r="D196">
        <v>1016</v>
      </c>
      <c r="E196">
        <v>550</v>
      </c>
      <c r="F196">
        <v>36</v>
      </c>
      <c r="G196">
        <v>1925</v>
      </c>
      <c r="H196" s="4">
        <f t="shared" si="18"/>
        <v>-1613.4229</v>
      </c>
      <c r="I196" s="4">
        <f t="shared" si="19"/>
        <v>-2301.4838999999984</v>
      </c>
      <c r="J196" s="4">
        <f t="shared" si="20"/>
        <v>-1613.4229</v>
      </c>
      <c r="K196" s="6">
        <f t="shared" si="21"/>
        <v>9.8399599954491182E-8</v>
      </c>
      <c r="L196" s="6">
        <f t="shared" si="22"/>
        <v>1.0110727843086748E-10</v>
      </c>
      <c r="M196" s="6">
        <f t="shared" si="23"/>
        <v>9.8399599954491182E-8</v>
      </c>
    </row>
    <row r="197" spans="1:13" x14ac:dyDescent="0.25">
      <c r="A197" t="s">
        <v>139</v>
      </c>
      <c r="B197">
        <v>0</v>
      </c>
      <c r="C197">
        <v>213</v>
      </c>
      <c r="D197">
        <v>81</v>
      </c>
      <c r="E197">
        <v>107</v>
      </c>
      <c r="F197">
        <v>6</v>
      </c>
      <c r="G197">
        <v>89</v>
      </c>
      <c r="H197" s="4">
        <f t="shared" si="18"/>
        <v>-292.33490000000006</v>
      </c>
      <c r="I197" s="4">
        <f t="shared" si="19"/>
        <v>-579.24910000000011</v>
      </c>
      <c r="J197" s="4">
        <f t="shared" si="20"/>
        <v>-292.33490000000006</v>
      </c>
      <c r="K197" s="6">
        <f t="shared" si="21"/>
        <v>5.1011334586369327E-2</v>
      </c>
      <c r="L197" s="6">
        <f t="shared" si="22"/>
        <v>3.0410977363196311E-3</v>
      </c>
      <c r="M197" s="6">
        <f t="shared" si="23"/>
        <v>5.1011334586369327E-2</v>
      </c>
    </row>
    <row r="198" spans="1:13" x14ac:dyDescent="0.25">
      <c r="A198" t="s">
        <v>141</v>
      </c>
      <c r="B198">
        <v>0</v>
      </c>
      <c r="C198">
        <v>159</v>
      </c>
      <c r="D198">
        <v>171</v>
      </c>
      <c r="E198">
        <v>160</v>
      </c>
      <c r="F198">
        <v>34</v>
      </c>
      <c r="G198">
        <v>103</v>
      </c>
      <c r="H198" s="4">
        <f t="shared" si="18"/>
        <v>-169.36830000000006</v>
      </c>
      <c r="I198" s="4">
        <f t="shared" si="19"/>
        <v>-87.695299999999861</v>
      </c>
      <c r="J198" s="4">
        <f t="shared" si="20"/>
        <v>-87.695299999999861</v>
      </c>
      <c r="K198" s="6">
        <f t="shared" si="21"/>
        <v>0.15529210361352228</v>
      </c>
      <c r="L198" s="6">
        <f t="shared" si="22"/>
        <v>0.29380958983816302</v>
      </c>
      <c r="M198" s="6">
        <f t="shared" si="23"/>
        <v>0.29380958983816302</v>
      </c>
    </row>
    <row r="199" spans="1:13" x14ac:dyDescent="0.25">
      <c r="A199" t="s">
        <v>142</v>
      </c>
      <c r="B199">
        <v>0</v>
      </c>
      <c r="C199">
        <v>1245</v>
      </c>
      <c r="D199">
        <v>105</v>
      </c>
      <c r="E199">
        <v>260</v>
      </c>
      <c r="F199">
        <v>6</v>
      </c>
      <c r="G199">
        <v>381</v>
      </c>
      <c r="H199" s="4">
        <f t="shared" si="18"/>
        <v>-2208.5692999999997</v>
      </c>
      <c r="I199" s="4">
        <f t="shared" si="19"/>
        <v>-4866.4950999999992</v>
      </c>
      <c r="J199" s="4">
        <f t="shared" si="20"/>
        <v>-2208.5692999999997</v>
      </c>
      <c r="K199" s="6">
        <f t="shared" si="21"/>
        <v>2.5603857473137308E-10</v>
      </c>
      <c r="L199" s="6">
        <f t="shared" si="22"/>
        <v>7.3296007455571975E-22</v>
      </c>
      <c r="M199" s="6">
        <f t="shared" si="23"/>
        <v>2.5603857473137308E-10</v>
      </c>
    </row>
    <row r="200" spans="1:13" x14ac:dyDescent="0.25">
      <c r="A200" t="s">
        <v>143</v>
      </c>
      <c r="B200">
        <v>0</v>
      </c>
      <c r="C200">
        <v>110</v>
      </c>
      <c r="D200">
        <v>75</v>
      </c>
      <c r="E200">
        <v>12</v>
      </c>
      <c r="F200">
        <v>3</v>
      </c>
      <c r="G200">
        <v>22</v>
      </c>
      <c r="H200" s="4">
        <f t="shared" si="18"/>
        <v>-93.777899999999988</v>
      </c>
      <c r="I200" s="4">
        <f t="shared" si="19"/>
        <v>-499.63519999999994</v>
      </c>
      <c r="J200" s="4">
        <f t="shared" si="20"/>
        <v>-93.777899999999988</v>
      </c>
      <c r="K200" s="6">
        <f t="shared" si="21"/>
        <v>0.28134919246899742</v>
      </c>
      <c r="L200" s="6">
        <f t="shared" si="22"/>
        <v>6.7171467304317223E-3</v>
      </c>
      <c r="M200" s="6">
        <f t="shared" si="23"/>
        <v>0.28134919246899742</v>
      </c>
    </row>
    <row r="201" spans="1:13" x14ac:dyDescent="0.25">
      <c r="A201" t="s">
        <v>146</v>
      </c>
      <c r="B201">
        <v>0</v>
      </c>
      <c r="C201">
        <v>60</v>
      </c>
      <c r="D201">
        <v>86</v>
      </c>
      <c r="E201">
        <v>5</v>
      </c>
      <c r="F201">
        <v>9</v>
      </c>
      <c r="G201">
        <v>17</v>
      </c>
      <c r="H201" s="4">
        <f t="shared" si="18"/>
        <v>-7.7333000000000141</v>
      </c>
      <c r="I201" s="4">
        <f t="shared" si="19"/>
        <v>-269.17059999999992</v>
      </c>
      <c r="J201" s="4">
        <f t="shared" si="20"/>
        <v>-7.7333000000000141</v>
      </c>
      <c r="K201" s="6">
        <f t="shared" si="21"/>
        <v>0.48067637927725659</v>
      </c>
      <c r="L201" s="6">
        <f t="shared" si="22"/>
        <v>6.3464543615636013E-2</v>
      </c>
      <c r="M201" s="6">
        <f t="shared" si="23"/>
        <v>0.48067637927725659</v>
      </c>
    </row>
    <row r="202" spans="1:13" x14ac:dyDescent="0.25">
      <c r="A202" t="s">
        <v>150</v>
      </c>
      <c r="B202">
        <v>0</v>
      </c>
      <c r="C202">
        <v>178</v>
      </c>
      <c r="D202">
        <v>80</v>
      </c>
      <c r="E202">
        <v>84</v>
      </c>
      <c r="F202">
        <v>93</v>
      </c>
      <c r="G202">
        <v>47</v>
      </c>
      <c r="H202" s="4">
        <f t="shared" si="18"/>
        <v>-604.3759</v>
      </c>
      <c r="I202" s="4">
        <f t="shared" si="19"/>
        <v>-566.9692</v>
      </c>
      <c r="J202" s="4">
        <f t="shared" si="20"/>
        <v>-566.9692</v>
      </c>
      <c r="K202" s="6">
        <f t="shared" si="21"/>
        <v>2.3670074211215829E-3</v>
      </c>
      <c r="L202" s="6">
        <f t="shared" si="22"/>
        <v>3.4370731664059829E-3</v>
      </c>
      <c r="M202" s="6">
        <f t="shared" si="23"/>
        <v>3.4370731664059829E-3</v>
      </c>
    </row>
    <row r="203" spans="1:13" x14ac:dyDescent="0.25">
      <c r="A203" t="s">
        <v>151</v>
      </c>
      <c r="B203">
        <v>0</v>
      </c>
      <c r="C203">
        <v>1128</v>
      </c>
      <c r="D203">
        <v>1164</v>
      </c>
      <c r="E203">
        <v>474</v>
      </c>
      <c r="F203">
        <v>167</v>
      </c>
      <c r="G203">
        <v>770</v>
      </c>
      <c r="H203" s="4">
        <f t="shared" si="18"/>
        <v>-1013.7414999999999</v>
      </c>
      <c r="I203" s="4">
        <f t="shared" si="19"/>
        <v>-2639.176199999999</v>
      </c>
      <c r="J203" s="4">
        <f t="shared" si="20"/>
        <v>-1013.7414999999999</v>
      </c>
      <c r="K203" s="6">
        <f t="shared" si="21"/>
        <v>3.9569395865212443E-5</v>
      </c>
      <c r="L203" s="6">
        <f t="shared" si="22"/>
        <v>3.4530542039524989E-12</v>
      </c>
      <c r="M203" s="6">
        <f t="shared" si="23"/>
        <v>3.9569395865212443E-5</v>
      </c>
    </row>
    <row r="204" spans="1:13" x14ac:dyDescent="0.25">
      <c r="A204" t="s">
        <v>152</v>
      </c>
      <c r="B204">
        <v>0</v>
      </c>
      <c r="C204">
        <v>34</v>
      </c>
      <c r="D204">
        <v>12</v>
      </c>
      <c r="E204">
        <v>14</v>
      </c>
      <c r="F204">
        <v>7</v>
      </c>
      <c r="G204">
        <v>23</v>
      </c>
      <c r="H204" s="4">
        <f t="shared" si="18"/>
        <v>-66.569300000000013</v>
      </c>
      <c r="I204" s="4">
        <f t="shared" si="19"/>
        <v>-88.03400000000002</v>
      </c>
      <c r="J204" s="4">
        <f t="shared" si="20"/>
        <v>-66.569300000000013</v>
      </c>
      <c r="K204" s="6">
        <f t="shared" si="21"/>
        <v>0.33946191996280373</v>
      </c>
      <c r="L204" s="6">
        <f t="shared" si="22"/>
        <v>0.29310732750780905</v>
      </c>
      <c r="M204" s="6">
        <f t="shared" si="23"/>
        <v>0.33946191996280373</v>
      </c>
    </row>
    <row r="205" spans="1:13" x14ac:dyDescent="0.25">
      <c r="A205" t="s">
        <v>154</v>
      </c>
      <c r="B205">
        <v>0</v>
      </c>
      <c r="C205">
        <v>279</v>
      </c>
      <c r="D205">
        <v>254</v>
      </c>
      <c r="E205">
        <v>18</v>
      </c>
      <c r="F205">
        <v>3</v>
      </c>
      <c r="G205">
        <v>121</v>
      </c>
      <c r="H205" s="4">
        <f t="shared" si="18"/>
        <v>-131.4248</v>
      </c>
      <c r="I205" s="4">
        <f t="shared" si="19"/>
        <v>-1144.0137</v>
      </c>
      <c r="J205" s="4">
        <f t="shared" si="20"/>
        <v>-131.4248</v>
      </c>
      <c r="K205" s="6">
        <f t="shared" si="21"/>
        <v>0.21177686820873778</v>
      </c>
      <c r="L205" s="6">
        <f t="shared" si="22"/>
        <v>1.0754914393469854E-5</v>
      </c>
      <c r="M205" s="6">
        <f t="shared" si="23"/>
        <v>0.21177686820873778</v>
      </c>
    </row>
    <row r="206" spans="1:13" x14ac:dyDescent="0.25">
      <c r="A206" t="s">
        <v>156</v>
      </c>
      <c r="B206">
        <v>0</v>
      </c>
      <c r="C206">
        <v>1970</v>
      </c>
      <c r="D206">
        <v>377</v>
      </c>
      <c r="E206">
        <v>337</v>
      </c>
      <c r="F206">
        <v>21</v>
      </c>
      <c r="G206">
        <v>1518</v>
      </c>
      <c r="H206" s="4">
        <f t="shared" si="18"/>
        <v>-3217.2584999999995</v>
      </c>
      <c r="I206" s="4">
        <f t="shared" si="19"/>
        <v>-5797.1031999999987</v>
      </c>
      <c r="J206" s="4">
        <f t="shared" si="20"/>
        <v>-3217.2584999999995</v>
      </c>
      <c r="K206" s="6">
        <f t="shared" si="21"/>
        <v>1.0656727628377682E-14</v>
      </c>
      <c r="L206" s="6">
        <f t="shared" si="22"/>
        <v>6.660405828094831E-26</v>
      </c>
      <c r="M206" s="6">
        <f t="shared" si="23"/>
        <v>1.0656727628377682E-14</v>
      </c>
    </row>
    <row r="207" spans="1:13" x14ac:dyDescent="0.25">
      <c r="A207" t="s">
        <v>157</v>
      </c>
      <c r="B207">
        <v>0</v>
      </c>
      <c r="C207">
        <v>2168</v>
      </c>
      <c r="D207">
        <v>1541</v>
      </c>
      <c r="E207">
        <v>448</v>
      </c>
      <c r="F207">
        <v>75</v>
      </c>
      <c r="G207">
        <v>1802</v>
      </c>
      <c r="H207" s="4">
        <f t="shared" si="18"/>
        <v>-1989.9141</v>
      </c>
      <c r="I207" s="4">
        <f t="shared" si="19"/>
        <v>-5820.2553999999991</v>
      </c>
      <c r="J207" s="4">
        <f t="shared" si="20"/>
        <v>-1989.9141</v>
      </c>
      <c r="K207" s="6">
        <f t="shared" si="21"/>
        <v>2.2798846159961221E-9</v>
      </c>
      <c r="L207" s="6">
        <f t="shared" si="22"/>
        <v>5.2838680664292767E-26</v>
      </c>
      <c r="M207" s="6">
        <f t="shared" si="23"/>
        <v>2.2798846159961221E-9</v>
      </c>
    </row>
    <row r="208" spans="1:13" x14ac:dyDescent="0.25">
      <c r="A208" t="s">
        <v>160</v>
      </c>
      <c r="B208">
        <v>0</v>
      </c>
      <c r="C208">
        <v>134</v>
      </c>
      <c r="D208">
        <v>4</v>
      </c>
      <c r="E208">
        <v>14</v>
      </c>
      <c r="F208">
        <v>32</v>
      </c>
      <c r="G208">
        <v>24</v>
      </c>
      <c r="H208" s="4">
        <f t="shared" si="18"/>
        <v>-376.79599999999999</v>
      </c>
      <c r="I208" s="4">
        <f t="shared" si="19"/>
        <v>-615.62399999999991</v>
      </c>
      <c r="J208" s="4">
        <f t="shared" si="20"/>
        <v>-376.79599999999999</v>
      </c>
      <c r="K208" s="6">
        <f t="shared" si="21"/>
        <v>2.257761408365563E-2</v>
      </c>
      <c r="L208" s="6">
        <f t="shared" si="22"/>
        <v>2.1157245129702273E-3</v>
      </c>
      <c r="M208" s="6">
        <f t="shared" si="23"/>
        <v>2.257761408365563E-2</v>
      </c>
    </row>
    <row r="209" spans="1:13" x14ac:dyDescent="0.25">
      <c r="A209" t="s">
        <v>161</v>
      </c>
      <c r="B209">
        <v>0</v>
      </c>
      <c r="C209">
        <v>70</v>
      </c>
      <c r="D209">
        <v>34</v>
      </c>
      <c r="E209">
        <v>0</v>
      </c>
      <c r="F209">
        <v>25</v>
      </c>
      <c r="G209">
        <v>0</v>
      </c>
      <c r="H209" s="4">
        <f t="shared" si="18"/>
        <v>-177.97789999999998</v>
      </c>
      <c r="I209" s="4">
        <f t="shared" si="19"/>
        <v>-378.22959999999995</v>
      </c>
      <c r="J209" s="4">
        <f t="shared" si="20"/>
        <v>-177.97789999999998</v>
      </c>
      <c r="K209" s="6">
        <f t="shared" si="21"/>
        <v>0.14433042525818693</v>
      </c>
      <c r="L209" s="6">
        <f t="shared" si="22"/>
        <v>2.2263405095430636E-2</v>
      </c>
      <c r="M209" s="6">
        <f t="shared" si="23"/>
        <v>0.14433042525818693</v>
      </c>
    </row>
    <row r="210" spans="1:13" x14ac:dyDescent="0.25">
      <c r="A210" t="s">
        <v>163</v>
      </c>
      <c r="B210">
        <v>0</v>
      </c>
      <c r="C210">
        <v>473</v>
      </c>
      <c r="D210">
        <v>820</v>
      </c>
      <c r="E210">
        <v>557</v>
      </c>
      <c r="F210">
        <v>284</v>
      </c>
      <c r="G210">
        <v>234</v>
      </c>
      <c r="H210" s="4">
        <f t="shared" si="18"/>
        <v>-822.76970000000017</v>
      </c>
      <c r="I210" s="4">
        <f t="shared" si="19"/>
        <v>-152.02709999999979</v>
      </c>
      <c r="J210" s="4">
        <f t="shared" si="20"/>
        <v>-152.02709999999979</v>
      </c>
      <c r="K210" s="6">
        <f t="shared" si="21"/>
        <v>2.6707952026659471E-4</v>
      </c>
      <c r="L210" s="6">
        <f t="shared" si="22"/>
        <v>0.17942161674640653</v>
      </c>
      <c r="M210" s="6">
        <f t="shared" si="23"/>
        <v>0.17942161674640653</v>
      </c>
    </row>
    <row r="211" spans="1:13" x14ac:dyDescent="0.25">
      <c r="A211" t="s">
        <v>165</v>
      </c>
      <c r="B211">
        <v>0</v>
      </c>
      <c r="C211">
        <v>236</v>
      </c>
      <c r="D211">
        <v>25</v>
      </c>
      <c r="E211">
        <v>16</v>
      </c>
      <c r="F211">
        <v>2</v>
      </c>
      <c r="G211">
        <v>0</v>
      </c>
      <c r="H211" s="4">
        <f t="shared" si="18"/>
        <v>-406.89859999999999</v>
      </c>
      <c r="I211" s="4">
        <f t="shared" si="19"/>
        <v>-1205.7982</v>
      </c>
      <c r="J211" s="4">
        <f t="shared" si="20"/>
        <v>-406.89859999999999</v>
      </c>
      <c r="K211" s="6">
        <f t="shared" si="21"/>
        <v>1.6807396135826876E-2</v>
      </c>
      <c r="L211" s="6">
        <f t="shared" si="22"/>
        <v>5.798056411286868E-6</v>
      </c>
      <c r="M211" s="6">
        <f t="shared" si="23"/>
        <v>1.6807396135826876E-2</v>
      </c>
    </row>
    <row r="212" spans="1:13" x14ac:dyDescent="0.25">
      <c r="A212" t="s">
        <v>166</v>
      </c>
      <c r="B212">
        <v>0</v>
      </c>
      <c r="C212">
        <v>99</v>
      </c>
      <c r="D212">
        <v>603</v>
      </c>
      <c r="E212">
        <v>59</v>
      </c>
      <c r="F212">
        <v>47</v>
      </c>
      <c r="G212">
        <v>389</v>
      </c>
      <c r="H212" s="4">
        <f t="shared" si="18"/>
        <v>569.38459999999998</v>
      </c>
      <c r="I212" s="4">
        <f t="shared" si="19"/>
        <v>570.52550000000008</v>
      </c>
      <c r="J212" s="8">
        <f t="shared" si="20"/>
        <v>570.52550000000008</v>
      </c>
      <c r="K212" s="6">
        <f t="shared" si="21"/>
        <v>0.99664467608287222</v>
      </c>
      <c r="L212" s="6">
        <f t="shared" si="22"/>
        <v>0.99668261315737194</v>
      </c>
      <c r="M212" s="6">
        <f t="shared" si="23"/>
        <v>0.99668261315737194</v>
      </c>
    </row>
    <row r="213" spans="1:13" x14ac:dyDescent="0.25">
      <c r="A213" t="s">
        <v>167</v>
      </c>
      <c r="B213">
        <v>0</v>
      </c>
      <c r="C213">
        <v>285</v>
      </c>
      <c r="D213">
        <v>180</v>
      </c>
      <c r="E213">
        <v>131</v>
      </c>
      <c r="F213">
        <v>94</v>
      </c>
      <c r="G213">
        <v>54</v>
      </c>
      <c r="H213" s="4">
        <f t="shared" si="18"/>
        <v>-653.5707000000001</v>
      </c>
      <c r="I213" s="4">
        <f t="shared" si="19"/>
        <v>-964.52589999999998</v>
      </c>
      <c r="J213" s="4">
        <f t="shared" si="20"/>
        <v>-653.5707000000001</v>
      </c>
      <c r="K213" s="6">
        <f t="shared" si="21"/>
        <v>1.4486015274597238E-3</v>
      </c>
      <c r="L213" s="6">
        <f t="shared" si="22"/>
        <v>6.4727543916461423E-5</v>
      </c>
      <c r="M213" s="6">
        <f t="shared" si="23"/>
        <v>1.4486015274597238E-3</v>
      </c>
    </row>
    <row r="214" spans="1:13" x14ac:dyDescent="0.25">
      <c r="A214" t="s">
        <v>168</v>
      </c>
      <c r="B214">
        <v>0</v>
      </c>
      <c r="C214">
        <v>158</v>
      </c>
      <c r="D214">
        <v>248</v>
      </c>
      <c r="E214">
        <v>138</v>
      </c>
      <c r="F214">
        <v>43</v>
      </c>
      <c r="G214">
        <v>114</v>
      </c>
      <c r="H214" s="4">
        <f t="shared" si="18"/>
        <v>-84.987700000000018</v>
      </c>
      <c r="I214" s="4">
        <f t="shared" si="19"/>
        <v>-128.31439999999998</v>
      </c>
      <c r="J214" s="4">
        <f t="shared" si="20"/>
        <v>-84.987700000000018</v>
      </c>
      <c r="K214" s="6">
        <f t="shared" si="21"/>
        <v>0.29945866021956796</v>
      </c>
      <c r="L214" s="6">
        <f t="shared" si="22"/>
        <v>0.21701552048827286</v>
      </c>
      <c r="M214" s="6">
        <f t="shared" si="23"/>
        <v>0.29945866021956796</v>
      </c>
    </row>
    <row r="215" spans="1:13" x14ac:dyDescent="0.25">
      <c r="A215" t="s">
        <v>169</v>
      </c>
      <c r="B215">
        <v>0</v>
      </c>
      <c r="C215">
        <v>169</v>
      </c>
      <c r="D215">
        <v>8</v>
      </c>
      <c r="E215">
        <v>51</v>
      </c>
      <c r="F215">
        <v>0</v>
      </c>
      <c r="G215">
        <v>75</v>
      </c>
      <c r="H215" s="4">
        <f t="shared" si="18"/>
        <v>-298.18930000000006</v>
      </c>
      <c r="I215" s="4">
        <f t="shared" si="19"/>
        <v>-561.24309999999991</v>
      </c>
      <c r="J215" s="4">
        <f t="shared" si="20"/>
        <v>-298.18930000000006</v>
      </c>
      <c r="K215" s="6">
        <f t="shared" si="21"/>
        <v>4.825062304867761E-2</v>
      </c>
      <c r="L215" s="6">
        <f t="shared" si="22"/>
        <v>3.638890224891638E-3</v>
      </c>
      <c r="M215" s="6">
        <f t="shared" si="23"/>
        <v>4.825062304867761E-2</v>
      </c>
    </row>
    <row r="216" spans="1:13" x14ac:dyDescent="0.25">
      <c r="A216" t="s">
        <v>170</v>
      </c>
      <c r="B216">
        <v>0</v>
      </c>
      <c r="C216">
        <v>283</v>
      </c>
      <c r="D216">
        <v>584</v>
      </c>
      <c r="E216">
        <v>156</v>
      </c>
      <c r="F216">
        <v>141</v>
      </c>
      <c r="G216">
        <v>637</v>
      </c>
      <c r="H216" s="4">
        <f t="shared" si="18"/>
        <v>-216.03820000000007</v>
      </c>
      <c r="I216" s="4">
        <f t="shared" si="19"/>
        <v>491.72270000000003</v>
      </c>
      <c r="J216" s="8">
        <f t="shared" si="20"/>
        <v>491.72270000000003</v>
      </c>
      <c r="K216" s="6">
        <f t="shared" si="21"/>
        <v>0.1033650420623671</v>
      </c>
      <c r="L216" s="6">
        <f t="shared" si="22"/>
        <v>0.99273378490457498</v>
      </c>
      <c r="M216" s="6">
        <f t="shared" si="23"/>
        <v>0.99273378490457498</v>
      </c>
    </row>
    <row r="217" spans="1:13" x14ac:dyDescent="0.25">
      <c r="A217" t="s">
        <v>172</v>
      </c>
      <c r="B217">
        <v>0</v>
      </c>
      <c r="C217">
        <v>80</v>
      </c>
      <c r="D217">
        <v>11</v>
      </c>
      <c r="E217">
        <v>57</v>
      </c>
      <c r="F217">
        <v>19</v>
      </c>
      <c r="G217">
        <v>79</v>
      </c>
      <c r="H217" s="4">
        <f t="shared" si="18"/>
        <v>-207.21129999999999</v>
      </c>
      <c r="I217" s="4">
        <f t="shared" si="19"/>
        <v>-60.702199999999948</v>
      </c>
      <c r="J217" s="4">
        <f t="shared" si="20"/>
        <v>-60.702199999999948</v>
      </c>
      <c r="K217" s="6">
        <f t="shared" si="21"/>
        <v>0.11183698317502885</v>
      </c>
      <c r="L217" s="6">
        <f t="shared" si="22"/>
        <v>0.35273881889595843</v>
      </c>
      <c r="M217" s="6">
        <f t="shared" si="23"/>
        <v>0.35273881889595843</v>
      </c>
    </row>
    <row r="218" spans="1:13" x14ac:dyDescent="0.25">
      <c r="A218" t="s">
        <v>173</v>
      </c>
      <c r="B218">
        <v>0</v>
      </c>
      <c r="C218">
        <v>9977</v>
      </c>
      <c r="D218">
        <v>2164</v>
      </c>
      <c r="E218">
        <v>530</v>
      </c>
      <c r="F218">
        <v>27</v>
      </c>
      <c r="G218">
        <v>1622</v>
      </c>
      <c r="H218" s="4">
        <f t="shared" si="18"/>
        <v>-15585.681</v>
      </c>
      <c r="I218" s="4">
        <f t="shared" si="19"/>
        <v>-47356.598700000002</v>
      </c>
      <c r="J218" s="4">
        <f t="shared" si="20"/>
        <v>-15585.681</v>
      </c>
      <c r="K218" s="6">
        <f t="shared" si="21"/>
        <v>2.0523312119075446E-68</v>
      </c>
      <c r="L218" s="6">
        <f t="shared" si="22"/>
        <v>2.1523110176204923E-206</v>
      </c>
      <c r="M218" s="6">
        <f t="shared" si="23"/>
        <v>2.0523312119075446E-68</v>
      </c>
    </row>
    <row r="219" spans="1:13" x14ac:dyDescent="0.25">
      <c r="A219" t="s">
        <v>175</v>
      </c>
      <c r="B219">
        <v>0</v>
      </c>
      <c r="C219">
        <v>678</v>
      </c>
      <c r="D219">
        <v>6763</v>
      </c>
      <c r="E219">
        <v>568</v>
      </c>
      <c r="F219">
        <v>314</v>
      </c>
      <c r="G219">
        <v>1241</v>
      </c>
      <c r="H219" s="4">
        <f t="shared" si="18"/>
        <v>8033.641999999998</v>
      </c>
      <c r="I219" s="4">
        <f t="shared" si="19"/>
        <v>1153.8255999999999</v>
      </c>
      <c r="J219" s="8">
        <f t="shared" si="20"/>
        <v>8033.641999999998</v>
      </c>
      <c r="K219" s="6">
        <f t="shared" si="21"/>
        <v>1</v>
      </c>
      <c r="L219" s="6">
        <f t="shared" si="22"/>
        <v>0.999990250219147</v>
      </c>
      <c r="M219" s="6">
        <f t="shared" si="23"/>
        <v>1</v>
      </c>
    </row>
    <row r="220" spans="1:13" x14ac:dyDescent="0.25">
      <c r="A220" t="s">
        <v>176</v>
      </c>
      <c r="B220">
        <v>0</v>
      </c>
      <c r="C220">
        <v>240</v>
      </c>
      <c r="D220">
        <v>116</v>
      </c>
      <c r="E220">
        <v>85</v>
      </c>
      <c r="F220">
        <v>150</v>
      </c>
      <c r="G220">
        <v>32</v>
      </c>
      <c r="H220" s="4">
        <f t="shared" si="18"/>
        <v>-911.81360000000006</v>
      </c>
      <c r="I220" s="4">
        <f t="shared" si="19"/>
        <v>-927.3685999999999</v>
      </c>
      <c r="J220" s="4">
        <f t="shared" si="20"/>
        <v>-911.81360000000006</v>
      </c>
      <c r="K220" s="6">
        <f t="shared" si="21"/>
        <v>1.0964686736852068E-4</v>
      </c>
      <c r="L220" s="6">
        <f t="shared" si="22"/>
        <v>9.3853091229281641E-5</v>
      </c>
      <c r="M220" s="6">
        <f t="shared" si="23"/>
        <v>1.0964686736852068E-4</v>
      </c>
    </row>
    <row r="221" spans="1:13" x14ac:dyDescent="0.25">
      <c r="A221" t="s">
        <v>178</v>
      </c>
      <c r="B221">
        <v>0</v>
      </c>
      <c r="C221">
        <v>2708</v>
      </c>
      <c r="D221">
        <v>2224</v>
      </c>
      <c r="E221">
        <v>1870</v>
      </c>
      <c r="F221">
        <v>105</v>
      </c>
      <c r="G221">
        <v>4046</v>
      </c>
      <c r="H221" s="4">
        <f t="shared" si="18"/>
        <v>-2064.9488999999999</v>
      </c>
      <c r="I221" s="4">
        <f t="shared" si="19"/>
        <v>1200.8209999999999</v>
      </c>
      <c r="J221" s="8">
        <f t="shared" si="20"/>
        <v>1200.8209999999999</v>
      </c>
      <c r="K221" s="6">
        <f t="shared" si="21"/>
        <v>1.0765665276538219E-9</v>
      </c>
      <c r="L221" s="6">
        <f t="shared" si="22"/>
        <v>0.99999390606225935</v>
      </c>
      <c r="M221" s="6">
        <f t="shared" si="23"/>
        <v>0.99999390606225935</v>
      </c>
    </row>
    <row r="222" spans="1:13" x14ac:dyDescent="0.25">
      <c r="A222" t="s">
        <v>179</v>
      </c>
      <c r="B222">
        <v>0</v>
      </c>
      <c r="C222">
        <v>47</v>
      </c>
      <c r="D222">
        <v>508</v>
      </c>
      <c r="E222">
        <v>55</v>
      </c>
      <c r="F222">
        <v>9</v>
      </c>
      <c r="G222">
        <v>171</v>
      </c>
      <c r="H222" s="4">
        <f t="shared" si="18"/>
        <v>682.54499999999985</v>
      </c>
      <c r="I222" s="4">
        <f t="shared" si="19"/>
        <v>322.94030000000004</v>
      </c>
      <c r="J222" s="8">
        <f t="shared" si="20"/>
        <v>682.54499999999985</v>
      </c>
      <c r="K222" s="6">
        <f t="shared" si="21"/>
        <v>0.99891539042796074</v>
      </c>
      <c r="L222" s="6">
        <f t="shared" si="22"/>
        <v>0.96192589415006402</v>
      </c>
      <c r="M222" s="6">
        <f t="shared" si="23"/>
        <v>0.99891539042796074</v>
      </c>
    </row>
    <row r="223" spans="1:13" x14ac:dyDescent="0.25">
      <c r="A223" t="s">
        <v>180</v>
      </c>
      <c r="B223">
        <v>0</v>
      </c>
      <c r="C223">
        <v>252</v>
      </c>
      <c r="D223">
        <v>85</v>
      </c>
      <c r="E223">
        <v>102</v>
      </c>
      <c r="F223">
        <v>27</v>
      </c>
      <c r="G223">
        <v>39</v>
      </c>
      <c r="H223" s="4">
        <f t="shared" si="18"/>
        <v>-450.80809999999997</v>
      </c>
      <c r="I223" s="4">
        <f t="shared" si="19"/>
        <v>-919.20779999999991</v>
      </c>
      <c r="J223" s="4">
        <f t="shared" si="20"/>
        <v>-450.80809999999997</v>
      </c>
      <c r="K223" s="6">
        <f t="shared" si="21"/>
        <v>1.089947873651529E-2</v>
      </c>
      <c r="L223" s="6">
        <f t="shared" si="22"/>
        <v>1.0183264394350085E-4</v>
      </c>
      <c r="M223" s="6">
        <f t="shared" si="23"/>
        <v>1.089947873651529E-2</v>
      </c>
    </row>
    <row r="224" spans="1:13" x14ac:dyDescent="0.25">
      <c r="A224" t="s">
        <v>181</v>
      </c>
      <c r="B224">
        <v>0</v>
      </c>
      <c r="C224">
        <v>193</v>
      </c>
      <c r="D224">
        <v>171</v>
      </c>
      <c r="E224">
        <v>26</v>
      </c>
      <c r="F224">
        <v>7</v>
      </c>
      <c r="G224">
        <v>62</v>
      </c>
      <c r="H224" s="4">
        <f t="shared" si="18"/>
        <v>-116.82920000000003</v>
      </c>
      <c r="I224" s="4">
        <f t="shared" si="19"/>
        <v>-800.27629999999999</v>
      </c>
      <c r="J224" s="4">
        <f t="shared" si="20"/>
        <v>-116.82920000000003</v>
      </c>
      <c r="K224" s="6">
        <f t="shared" si="21"/>
        <v>0.23716385204799192</v>
      </c>
      <c r="L224" s="6">
        <f t="shared" si="22"/>
        <v>3.3442514637908703E-4</v>
      </c>
      <c r="M224" s="6">
        <f t="shared" si="23"/>
        <v>0.23716385204799192</v>
      </c>
    </row>
    <row r="225" spans="1:13" x14ac:dyDescent="0.25">
      <c r="A225" t="s">
        <v>182</v>
      </c>
      <c r="B225">
        <v>0</v>
      </c>
      <c r="C225">
        <v>130</v>
      </c>
      <c r="D225">
        <v>339</v>
      </c>
      <c r="E225">
        <v>17</v>
      </c>
      <c r="F225">
        <v>134</v>
      </c>
      <c r="G225">
        <v>11</v>
      </c>
      <c r="H225" s="4">
        <f t="shared" si="18"/>
        <v>-282.48360000000002</v>
      </c>
      <c r="I225" s="4">
        <f t="shared" si="19"/>
        <v>-615.0752</v>
      </c>
      <c r="J225" s="4">
        <f t="shared" si="20"/>
        <v>-282.48360000000002</v>
      </c>
      <c r="K225" s="6">
        <f t="shared" si="21"/>
        <v>5.5996747652937919E-2</v>
      </c>
      <c r="L225" s="6">
        <f t="shared" si="22"/>
        <v>2.1273427596249627E-3</v>
      </c>
      <c r="M225" s="6">
        <f t="shared" si="23"/>
        <v>5.5996747652937919E-2</v>
      </c>
    </row>
    <row r="226" spans="1:13" x14ac:dyDescent="0.25">
      <c r="A226" t="s">
        <v>183</v>
      </c>
      <c r="B226">
        <v>0</v>
      </c>
      <c r="C226">
        <v>2504</v>
      </c>
      <c r="D226">
        <v>8</v>
      </c>
      <c r="E226">
        <v>473</v>
      </c>
      <c r="F226">
        <v>1</v>
      </c>
      <c r="G226">
        <v>921</v>
      </c>
      <c r="H226" s="4">
        <f t="shared" si="18"/>
        <v>-4723.8420999999989</v>
      </c>
      <c r="I226" s="4">
        <f t="shared" si="19"/>
        <v>-9580.9301999999989</v>
      </c>
      <c r="J226" s="4">
        <f t="shared" si="20"/>
        <v>-4723.8420999999989</v>
      </c>
      <c r="K226" s="6">
        <f t="shared" si="21"/>
        <v>3.0522101052415074E-21</v>
      </c>
      <c r="L226" s="6">
        <f t="shared" si="22"/>
        <v>2.4578129400599885E-42</v>
      </c>
      <c r="M226" s="6">
        <f t="shared" si="23"/>
        <v>3.0522101052415074E-21</v>
      </c>
    </row>
    <row r="227" spans="1:13" x14ac:dyDescent="0.25">
      <c r="A227" t="s">
        <v>184</v>
      </c>
      <c r="B227">
        <v>0</v>
      </c>
      <c r="C227">
        <v>76</v>
      </c>
      <c r="D227">
        <v>31</v>
      </c>
      <c r="E227">
        <v>7</v>
      </c>
      <c r="F227">
        <v>5</v>
      </c>
      <c r="G227">
        <v>3</v>
      </c>
      <c r="H227" s="4">
        <f t="shared" si="18"/>
        <v>-107.46509999999999</v>
      </c>
      <c r="I227" s="4">
        <f t="shared" si="19"/>
        <v>-380.20499999999993</v>
      </c>
      <c r="J227" s="4">
        <f t="shared" si="20"/>
        <v>-107.46509999999999</v>
      </c>
      <c r="K227" s="6">
        <f t="shared" si="21"/>
        <v>0.2545195992413723</v>
      </c>
      <c r="L227" s="6">
        <f t="shared" si="22"/>
        <v>2.183743882735013E-2</v>
      </c>
      <c r="M227" s="6">
        <f t="shared" si="23"/>
        <v>0.2545195992413723</v>
      </c>
    </row>
    <row r="228" spans="1:13" x14ac:dyDescent="0.25">
      <c r="A228" t="s">
        <v>187</v>
      </c>
      <c r="B228">
        <v>0</v>
      </c>
      <c r="C228">
        <v>270</v>
      </c>
      <c r="D228">
        <v>302</v>
      </c>
      <c r="E228">
        <v>260</v>
      </c>
      <c r="F228">
        <v>167</v>
      </c>
      <c r="G228">
        <v>105</v>
      </c>
      <c r="H228" s="4">
        <f t="shared" si="18"/>
        <v>-748.83730000000014</v>
      </c>
      <c r="I228" s="4">
        <f t="shared" si="19"/>
        <v>-345.51759999999996</v>
      </c>
      <c r="J228" s="4">
        <f t="shared" si="20"/>
        <v>-345.51759999999996</v>
      </c>
      <c r="K228" s="6">
        <f t="shared" si="21"/>
        <v>5.5923968834875517E-4</v>
      </c>
      <c r="L228" s="6">
        <f t="shared" si="22"/>
        <v>3.0614874311325698E-2</v>
      </c>
      <c r="M228" s="6">
        <f t="shared" si="23"/>
        <v>3.0614874311325698E-2</v>
      </c>
    </row>
    <row r="229" spans="1:13" x14ac:dyDescent="0.25">
      <c r="A229" t="s">
        <v>189</v>
      </c>
      <c r="B229">
        <v>0</v>
      </c>
      <c r="C229">
        <v>138</v>
      </c>
      <c r="D229">
        <v>135</v>
      </c>
      <c r="E229">
        <v>45</v>
      </c>
      <c r="F229">
        <v>48</v>
      </c>
      <c r="G229">
        <v>18</v>
      </c>
      <c r="H229" s="4">
        <f t="shared" si="18"/>
        <v>-247.0154</v>
      </c>
      <c r="I229" s="4">
        <f t="shared" si="19"/>
        <v>-549.88800000000003</v>
      </c>
      <c r="J229" s="4">
        <f t="shared" si="20"/>
        <v>-247.0154</v>
      </c>
      <c r="K229" s="6">
        <f t="shared" si="21"/>
        <v>7.7977162314180573E-2</v>
      </c>
      <c r="L229" s="6">
        <f t="shared" si="22"/>
        <v>4.0746802388250368E-3</v>
      </c>
      <c r="M229" s="6">
        <f t="shared" si="23"/>
        <v>7.7977162314180573E-2</v>
      </c>
    </row>
    <row r="230" spans="1:13" x14ac:dyDescent="0.25">
      <c r="A230" t="s">
        <v>201</v>
      </c>
      <c r="B230">
        <v>0</v>
      </c>
      <c r="C230">
        <v>281</v>
      </c>
      <c r="D230">
        <v>443</v>
      </c>
      <c r="E230">
        <v>139</v>
      </c>
      <c r="F230">
        <v>210</v>
      </c>
      <c r="G230">
        <v>38</v>
      </c>
      <c r="H230" s="4">
        <f t="shared" si="18"/>
        <v>-733.45530000000008</v>
      </c>
      <c r="I230" s="4">
        <f t="shared" si="19"/>
        <v>-954.7111000000001</v>
      </c>
      <c r="J230" s="4">
        <f t="shared" si="20"/>
        <v>-733.45530000000008</v>
      </c>
      <c r="K230" s="6">
        <f t="shared" si="21"/>
        <v>6.521699420414664E-4</v>
      </c>
      <c r="L230" s="6">
        <f t="shared" si="22"/>
        <v>7.1402162303713633E-5</v>
      </c>
      <c r="M230" s="6">
        <f t="shared" si="23"/>
        <v>6.521699420414664E-4</v>
      </c>
    </row>
    <row r="231" spans="1:13" x14ac:dyDescent="0.25">
      <c r="A231" t="s">
        <v>205</v>
      </c>
      <c r="B231">
        <v>0</v>
      </c>
      <c r="C231">
        <v>82</v>
      </c>
      <c r="D231">
        <v>410</v>
      </c>
      <c r="E231">
        <v>60</v>
      </c>
      <c r="F231">
        <v>66</v>
      </c>
      <c r="G231">
        <v>48</v>
      </c>
      <c r="H231" s="4">
        <f t="shared" si="18"/>
        <v>214.86019999999996</v>
      </c>
      <c r="I231" s="4">
        <f t="shared" si="19"/>
        <v>-134.06919999999997</v>
      </c>
      <c r="J231" s="8">
        <f t="shared" si="20"/>
        <v>214.86019999999996</v>
      </c>
      <c r="K231" s="6">
        <f t="shared" si="21"/>
        <v>0.89553806678649417</v>
      </c>
      <c r="L231" s="6">
        <f t="shared" si="22"/>
        <v>0.20739628244597105</v>
      </c>
      <c r="M231" s="6">
        <f t="shared" si="23"/>
        <v>0.89553806678649417</v>
      </c>
    </row>
    <row r="232" spans="1:13" x14ac:dyDescent="0.25">
      <c r="A232" t="s">
        <v>208</v>
      </c>
      <c r="B232">
        <v>0</v>
      </c>
      <c r="C232">
        <v>463</v>
      </c>
      <c r="D232">
        <v>1289</v>
      </c>
      <c r="E232">
        <v>164</v>
      </c>
      <c r="F232">
        <v>24</v>
      </c>
      <c r="G232">
        <v>658</v>
      </c>
      <c r="H232" s="4">
        <f t="shared" si="18"/>
        <v>1061.8438999999998</v>
      </c>
      <c r="I232" s="4">
        <f t="shared" si="19"/>
        <v>-386.95370000000003</v>
      </c>
      <c r="J232" s="8">
        <f t="shared" si="20"/>
        <v>1061.8438999999998</v>
      </c>
      <c r="K232" s="6">
        <f t="shared" si="21"/>
        <v>0.99997553980512122</v>
      </c>
      <c r="L232" s="6">
        <f t="shared" si="22"/>
        <v>2.0441456184081875E-2</v>
      </c>
      <c r="M232" s="6">
        <f t="shared" si="23"/>
        <v>0.99997553980512122</v>
      </c>
    </row>
    <row r="233" spans="1:13" x14ac:dyDescent="0.25">
      <c r="A233" t="s">
        <v>221</v>
      </c>
      <c r="B233">
        <v>0</v>
      </c>
      <c r="C233">
        <v>648</v>
      </c>
      <c r="D233">
        <v>474</v>
      </c>
      <c r="E233">
        <v>217</v>
      </c>
      <c r="F233">
        <v>69</v>
      </c>
      <c r="G233">
        <v>137</v>
      </c>
      <c r="H233" s="4">
        <f t="shared" si="18"/>
        <v>-768.89810000000011</v>
      </c>
      <c r="I233" s="4">
        <f t="shared" si="19"/>
        <v>-2413.8325999999997</v>
      </c>
      <c r="J233" s="4">
        <f t="shared" si="20"/>
        <v>-768.89810000000011</v>
      </c>
      <c r="K233" s="6">
        <f t="shared" si="21"/>
        <v>4.5763495199902107E-4</v>
      </c>
      <c r="L233" s="6">
        <f t="shared" si="22"/>
        <v>3.2874428814913087E-11</v>
      </c>
      <c r="M233" s="6">
        <f t="shared" si="23"/>
        <v>4.5763495199902107E-4</v>
      </c>
    </row>
    <row r="234" spans="1:13" x14ac:dyDescent="0.25">
      <c r="A234" t="s">
        <v>226</v>
      </c>
      <c r="B234">
        <v>0</v>
      </c>
      <c r="C234">
        <v>215</v>
      </c>
      <c r="D234">
        <v>488</v>
      </c>
      <c r="E234">
        <v>121</v>
      </c>
      <c r="F234">
        <v>110</v>
      </c>
      <c r="G234">
        <v>56</v>
      </c>
      <c r="H234" s="4">
        <f t="shared" si="18"/>
        <v>-104.4713000000001</v>
      </c>
      <c r="I234" s="4">
        <f t="shared" si="19"/>
        <v>-621.46690000000012</v>
      </c>
      <c r="J234" s="4">
        <f t="shared" si="20"/>
        <v>-104.4713000000001</v>
      </c>
      <c r="K234" s="6">
        <f t="shared" si="21"/>
        <v>0.26024164160005209</v>
      </c>
      <c r="L234" s="6">
        <f t="shared" si="22"/>
        <v>1.995886670310578E-3</v>
      </c>
      <c r="M234" s="6">
        <f t="shared" si="23"/>
        <v>0.26024164160005209</v>
      </c>
    </row>
    <row r="235" spans="1:13" x14ac:dyDescent="0.25">
      <c r="A235" t="s">
        <v>246</v>
      </c>
      <c r="B235">
        <v>0</v>
      </c>
      <c r="C235">
        <v>90</v>
      </c>
      <c r="D235">
        <v>20</v>
      </c>
      <c r="E235">
        <v>16</v>
      </c>
      <c r="F235">
        <v>33</v>
      </c>
      <c r="G235">
        <v>10</v>
      </c>
      <c r="H235" s="4">
        <f t="shared" si="18"/>
        <v>-272.57389999999998</v>
      </c>
      <c r="I235" s="4">
        <f t="shared" si="19"/>
        <v>-408.70039999999995</v>
      </c>
      <c r="J235" s="4">
        <f t="shared" si="20"/>
        <v>-272.57389999999998</v>
      </c>
      <c r="K235" s="6">
        <f t="shared" si="21"/>
        <v>6.1471532908231416E-2</v>
      </c>
      <c r="L235" s="6">
        <f t="shared" si="22"/>
        <v>1.6512228117924358E-2</v>
      </c>
      <c r="M235" s="6">
        <f t="shared" si="23"/>
        <v>6.1471532908231416E-2</v>
      </c>
    </row>
  </sheetData>
  <sortState xmlns:xlrd2="http://schemas.microsoft.com/office/spreadsheetml/2017/richdata2" ref="A2:M235">
    <sortCondition descending="1" ref="B2:B235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45B01-C861-4397-A652-9C11434EAE24}">
  <dimension ref="A1:O91"/>
  <sheetViews>
    <sheetView topLeftCell="A70" workbookViewId="0">
      <selection activeCell="M2" sqref="M2"/>
    </sheetView>
  </sheetViews>
  <sheetFormatPr defaultRowHeight="15" x14ac:dyDescent="0.25"/>
  <cols>
    <col min="2" max="2" width="8.5703125" customWidth="1"/>
    <col min="11" max="11" width="29.5703125" customWidth="1"/>
  </cols>
  <sheetData>
    <row r="1" spans="1:15" x14ac:dyDescent="0.25">
      <c r="A1" t="s">
        <v>821</v>
      </c>
      <c r="B1" t="s">
        <v>731</v>
      </c>
      <c r="C1" t="s">
        <v>2451</v>
      </c>
      <c r="D1" t="s">
        <v>2452</v>
      </c>
      <c r="E1" t="s">
        <v>2453</v>
      </c>
      <c r="F1" t="s">
        <v>2454</v>
      </c>
      <c r="G1" t="s">
        <v>2455</v>
      </c>
      <c r="H1" t="s">
        <v>2456</v>
      </c>
      <c r="I1" t="s">
        <v>2457</v>
      </c>
      <c r="J1" t="s">
        <v>2458</v>
      </c>
      <c r="K1" t="s">
        <v>731</v>
      </c>
      <c r="M1" t="s">
        <v>7</v>
      </c>
      <c r="N1" t="s">
        <v>8</v>
      </c>
      <c r="O1" t="s">
        <v>2923</v>
      </c>
    </row>
    <row r="2" spans="1:15" x14ac:dyDescent="0.25">
      <c r="A2" t="s">
        <v>2640</v>
      </c>
      <c r="B2">
        <v>1</v>
      </c>
      <c r="C2">
        <v>7</v>
      </c>
      <c r="D2">
        <v>12</v>
      </c>
      <c r="E2">
        <v>4</v>
      </c>
      <c r="F2">
        <v>100</v>
      </c>
      <c r="G2">
        <v>603</v>
      </c>
      <c r="H2">
        <v>14</v>
      </c>
      <c r="I2">
        <v>21</v>
      </c>
      <c r="J2">
        <v>49</v>
      </c>
      <c r="K2" t="s">
        <v>2641</v>
      </c>
      <c r="M2">
        <f t="shared" ref="M2:M23" si="0">4.328 -1.5254*E2 +8.7869*H2 -4.5027*J2</f>
        <v>-99.389300000000006</v>
      </c>
      <c r="N2" s="9">
        <f t="shared" ref="N2:N23" si="1">10.0917 +7.9273*D2 -4.3736*F2 +6.7933*J2</f>
        <v>0.73100000000010823</v>
      </c>
      <c r="O2">
        <f t="shared" ref="O2:O23" si="2">MAX(M2:N2)</f>
        <v>0.73100000000010823</v>
      </c>
    </row>
    <row r="3" spans="1:15" x14ac:dyDescent="0.25">
      <c r="A3" t="s">
        <v>2642</v>
      </c>
      <c r="B3">
        <v>1</v>
      </c>
      <c r="C3">
        <v>18</v>
      </c>
      <c r="D3">
        <v>4</v>
      </c>
      <c r="E3">
        <v>4</v>
      </c>
      <c r="F3">
        <v>202</v>
      </c>
      <c r="G3">
        <v>642</v>
      </c>
      <c r="H3">
        <v>8</v>
      </c>
      <c r="I3">
        <v>61</v>
      </c>
      <c r="J3">
        <v>39</v>
      </c>
      <c r="K3" t="s">
        <v>2641</v>
      </c>
      <c r="M3">
        <f t="shared" si="0"/>
        <v>-107.08370000000001</v>
      </c>
      <c r="N3">
        <f t="shared" si="1"/>
        <v>-576.72759999999994</v>
      </c>
      <c r="O3" s="9">
        <f t="shared" si="2"/>
        <v>-107.08370000000001</v>
      </c>
    </row>
    <row r="4" spans="1:15" x14ac:dyDescent="0.25">
      <c r="A4" t="s">
        <v>2643</v>
      </c>
      <c r="B4">
        <v>1</v>
      </c>
      <c r="C4">
        <v>2</v>
      </c>
      <c r="D4">
        <v>1</v>
      </c>
      <c r="E4">
        <v>16</v>
      </c>
      <c r="F4">
        <v>62</v>
      </c>
      <c r="G4">
        <v>536</v>
      </c>
      <c r="H4">
        <v>63</v>
      </c>
      <c r="I4">
        <v>80</v>
      </c>
      <c r="J4">
        <v>9</v>
      </c>
      <c r="K4" t="s">
        <v>2641</v>
      </c>
      <c r="M4" s="9">
        <f t="shared" si="0"/>
        <v>492.97200000000004</v>
      </c>
      <c r="N4">
        <f t="shared" si="1"/>
        <v>-192.00449999999995</v>
      </c>
      <c r="O4">
        <f t="shared" si="2"/>
        <v>492.97200000000004</v>
      </c>
    </row>
    <row r="5" spans="1:15" x14ac:dyDescent="0.25">
      <c r="A5" t="s">
        <v>2644</v>
      </c>
      <c r="B5">
        <v>1</v>
      </c>
      <c r="C5">
        <v>9</v>
      </c>
      <c r="D5">
        <v>6</v>
      </c>
      <c r="E5">
        <v>4</v>
      </c>
      <c r="F5">
        <v>156</v>
      </c>
      <c r="G5">
        <v>380</v>
      </c>
      <c r="H5">
        <v>24</v>
      </c>
      <c r="I5">
        <v>48</v>
      </c>
      <c r="J5">
        <v>8</v>
      </c>
      <c r="K5" t="s">
        <v>2641</v>
      </c>
      <c r="M5">
        <f t="shared" si="0"/>
        <v>173.09039999999999</v>
      </c>
      <c r="N5">
        <f t="shared" si="1"/>
        <v>-570.27969999999993</v>
      </c>
      <c r="O5">
        <f t="shared" si="2"/>
        <v>173.09039999999999</v>
      </c>
    </row>
    <row r="6" spans="1:15" x14ac:dyDescent="0.25">
      <c r="A6" t="s">
        <v>2645</v>
      </c>
      <c r="B6">
        <v>1</v>
      </c>
      <c r="C6">
        <v>1</v>
      </c>
      <c r="D6">
        <v>0</v>
      </c>
      <c r="E6">
        <v>7</v>
      </c>
      <c r="F6">
        <v>28</v>
      </c>
      <c r="G6">
        <v>215</v>
      </c>
      <c r="H6">
        <v>17</v>
      </c>
      <c r="I6">
        <v>33</v>
      </c>
      <c r="J6">
        <v>6</v>
      </c>
      <c r="K6" t="s">
        <v>2641</v>
      </c>
      <c r="M6">
        <f t="shared" si="0"/>
        <v>116.01130000000001</v>
      </c>
      <c r="N6">
        <f t="shared" si="1"/>
        <v>-71.60929999999999</v>
      </c>
      <c r="O6">
        <f t="shared" si="2"/>
        <v>116.01130000000001</v>
      </c>
    </row>
    <row r="7" spans="1:15" x14ac:dyDescent="0.25">
      <c r="A7" t="s">
        <v>2646</v>
      </c>
      <c r="B7">
        <v>1</v>
      </c>
      <c r="C7">
        <v>6</v>
      </c>
      <c r="D7">
        <v>7</v>
      </c>
      <c r="E7">
        <v>15</v>
      </c>
      <c r="F7">
        <v>78</v>
      </c>
      <c r="G7">
        <v>239</v>
      </c>
      <c r="H7">
        <v>50</v>
      </c>
      <c r="I7">
        <v>37</v>
      </c>
      <c r="J7">
        <v>26</v>
      </c>
      <c r="K7" t="s">
        <v>2641</v>
      </c>
      <c r="M7">
        <f t="shared" si="0"/>
        <v>303.72179999999997</v>
      </c>
      <c r="N7">
        <f t="shared" si="1"/>
        <v>-98.932199999999995</v>
      </c>
      <c r="O7">
        <f t="shared" si="2"/>
        <v>303.72179999999997</v>
      </c>
    </row>
    <row r="8" spans="1:15" x14ac:dyDescent="0.25">
      <c r="A8" t="s">
        <v>2647</v>
      </c>
      <c r="B8">
        <v>1</v>
      </c>
      <c r="C8">
        <v>14</v>
      </c>
      <c r="D8">
        <v>4</v>
      </c>
      <c r="E8">
        <v>9</v>
      </c>
      <c r="F8">
        <v>136</v>
      </c>
      <c r="G8">
        <v>461</v>
      </c>
      <c r="H8">
        <v>70</v>
      </c>
      <c r="I8">
        <v>43</v>
      </c>
      <c r="J8">
        <v>58</v>
      </c>
      <c r="K8" t="s">
        <v>2641</v>
      </c>
      <c r="M8">
        <f t="shared" si="0"/>
        <v>344.52579999999995</v>
      </c>
      <c r="N8">
        <f t="shared" si="1"/>
        <v>-158.99729999999994</v>
      </c>
      <c r="O8">
        <f t="shared" si="2"/>
        <v>344.52579999999995</v>
      </c>
    </row>
    <row r="9" spans="1:15" x14ac:dyDescent="0.25">
      <c r="A9" t="s">
        <v>2648</v>
      </c>
      <c r="B9">
        <v>1</v>
      </c>
      <c r="C9">
        <v>10</v>
      </c>
      <c r="D9">
        <v>1</v>
      </c>
      <c r="E9">
        <v>2</v>
      </c>
      <c r="F9">
        <v>147</v>
      </c>
      <c r="G9">
        <v>460</v>
      </c>
      <c r="H9">
        <v>36</v>
      </c>
      <c r="I9">
        <v>25</v>
      </c>
      <c r="J9">
        <v>20</v>
      </c>
      <c r="K9" t="s">
        <v>2641</v>
      </c>
      <c r="M9">
        <f t="shared" si="0"/>
        <v>227.55159999999998</v>
      </c>
      <c r="N9">
        <f t="shared" si="1"/>
        <v>-489.03419999999994</v>
      </c>
      <c r="O9">
        <f t="shared" si="2"/>
        <v>227.55159999999998</v>
      </c>
    </row>
    <row r="10" spans="1:15" x14ac:dyDescent="0.25">
      <c r="A10" t="s">
        <v>2649</v>
      </c>
      <c r="B10">
        <v>1</v>
      </c>
      <c r="C10">
        <v>0</v>
      </c>
      <c r="D10">
        <v>2</v>
      </c>
      <c r="E10">
        <v>2</v>
      </c>
      <c r="F10">
        <v>52</v>
      </c>
      <c r="G10">
        <v>335</v>
      </c>
      <c r="H10">
        <v>12</v>
      </c>
      <c r="I10">
        <v>34</v>
      </c>
      <c r="J10">
        <v>11</v>
      </c>
      <c r="K10" t="s">
        <v>2641</v>
      </c>
      <c r="M10">
        <f t="shared" si="0"/>
        <v>57.190299999999986</v>
      </c>
      <c r="N10">
        <f t="shared" si="1"/>
        <v>-126.75459999999995</v>
      </c>
      <c r="O10">
        <f t="shared" si="2"/>
        <v>57.190299999999986</v>
      </c>
    </row>
    <row r="11" spans="1:15" x14ac:dyDescent="0.25">
      <c r="A11" t="s">
        <v>2650</v>
      </c>
      <c r="B11">
        <v>1</v>
      </c>
      <c r="C11">
        <v>12</v>
      </c>
      <c r="D11">
        <v>2</v>
      </c>
      <c r="E11">
        <v>8</v>
      </c>
      <c r="F11">
        <v>124</v>
      </c>
      <c r="G11">
        <v>424</v>
      </c>
      <c r="H11">
        <v>40</v>
      </c>
      <c r="I11">
        <v>34</v>
      </c>
      <c r="J11">
        <v>37</v>
      </c>
      <c r="K11" t="s">
        <v>2641</v>
      </c>
      <c r="M11">
        <f t="shared" si="0"/>
        <v>177.0009</v>
      </c>
      <c r="N11">
        <f t="shared" si="1"/>
        <v>-265.02799999999996</v>
      </c>
      <c r="O11">
        <f t="shared" si="2"/>
        <v>177.0009</v>
      </c>
    </row>
    <row r="12" spans="1:15" x14ac:dyDescent="0.25">
      <c r="A12" t="s">
        <v>2651</v>
      </c>
      <c r="B12">
        <v>1</v>
      </c>
      <c r="C12">
        <v>6</v>
      </c>
      <c r="D12">
        <v>5</v>
      </c>
      <c r="E12">
        <v>15</v>
      </c>
      <c r="F12">
        <v>199</v>
      </c>
      <c r="G12">
        <v>478</v>
      </c>
      <c r="H12">
        <v>75</v>
      </c>
      <c r="I12">
        <v>84</v>
      </c>
      <c r="J12">
        <v>24</v>
      </c>
      <c r="K12" t="s">
        <v>2641</v>
      </c>
      <c r="M12">
        <f t="shared" si="0"/>
        <v>532.39969999999994</v>
      </c>
      <c r="N12">
        <f t="shared" si="1"/>
        <v>-657.57899999999995</v>
      </c>
      <c r="O12">
        <f t="shared" si="2"/>
        <v>532.39969999999994</v>
      </c>
    </row>
    <row r="13" spans="1:15" x14ac:dyDescent="0.25">
      <c r="A13" t="s">
        <v>2652</v>
      </c>
      <c r="B13">
        <v>1</v>
      </c>
      <c r="C13">
        <v>9</v>
      </c>
      <c r="D13">
        <v>0</v>
      </c>
      <c r="E13">
        <v>5</v>
      </c>
      <c r="F13">
        <v>92</v>
      </c>
      <c r="G13">
        <v>367</v>
      </c>
      <c r="H13">
        <v>15</v>
      </c>
      <c r="I13">
        <v>40</v>
      </c>
      <c r="J13">
        <v>16</v>
      </c>
      <c r="K13" t="s">
        <v>2641</v>
      </c>
      <c r="M13">
        <f t="shared" si="0"/>
        <v>56.46129999999998</v>
      </c>
      <c r="N13">
        <f t="shared" si="1"/>
        <v>-283.58669999999995</v>
      </c>
      <c r="O13">
        <f t="shared" si="2"/>
        <v>56.46129999999998</v>
      </c>
    </row>
    <row r="14" spans="1:15" x14ac:dyDescent="0.25">
      <c r="A14" t="s">
        <v>2653</v>
      </c>
      <c r="B14">
        <v>1</v>
      </c>
      <c r="C14">
        <v>4</v>
      </c>
      <c r="D14">
        <v>5</v>
      </c>
      <c r="E14">
        <v>2</v>
      </c>
      <c r="F14">
        <v>139</v>
      </c>
      <c r="G14">
        <v>607</v>
      </c>
      <c r="H14">
        <v>75</v>
      </c>
      <c r="I14">
        <v>56</v>
      </c>
      <c r="J14">
        <v>22</v>
      </c>
      <c r="K14" t="s">
        <v>2641</v>
      </c>
      <c r="M14">
        <f t="shared" si="0"/>
        <v>561.23529999999994</v>
      </c>
      <c r="N14">
        <f t="shared" si="1"/>
        <v>-408.74959999999993</v>
      </c>
      <c r="O14">
        <f t="shared" si="2"/>
        <v>561.23529999999994</v>
      </c>
    </row>
    <row r="15" spans="1:15" x14ac:dyDescent="0.25">
      <c r="A15" t="s">
        <v>2654</v>
      </c>
      <c r="B15">
        <v>1</v>
      </c>
      <c r="C15">
        <v>5</v>
      </c>
      <c r="D15">
        <v>2</v>
      </c>
      <c r="E15">
        <v>0</v>
      </c>
      <c r="F15">
        <v>34</v>
      </c>
      <c r="G15">
        <v>230</v>
      </c>
      <c r="H15">
        <v>5</v>
      </c>
      <c r="I15">
        <v>20</v>
      </c>
      <c r="J15">
        <v>4</v>
      </c>
      <c r="K15" t="s">
        <v>2641</v>
      </c>
      <c r="M15">
        <f t="shared" si="0"/>
        <v>30.251700000000003</v>
      </c>
      <c r="N15">
        <f t="shared" si="1"/>
        <v>-95.582899999999967</v>
      </c>
      <c r="O15">
        <f t="shared" si="2"/>
        <v>30.251700000000003</v>
      </c>
    </row>
    <row r="16" spans="1:15" x14ac:dyDescent="0.25">
      <c r="A16" t="s">
        <v>2655</v>
      </c>
      <c r="B16">
        <v>1</v>
      </c>
      <c r="C16">
        <v>9</v>
      </c>
      <c r="D16">
        <v>0</v>
      </c>
      <c r="E16">
        <v>2</v>
      </c>
      <c r="F16">
        <v>52</v>
      </c>
      <c r="G16">
        <v>276</v>
      </c>
      <c r="H16">
        <v>13</v>
      </c>
      <c r="I16">
        <v>16</v>
      </c>
      <c r="J16">
        <v>16</v>
      </c>
      <c r="K16" t="s">
        <v>2641</v>
      </c>
      <c r="M16">
        <f t="shared" si="0"/>
        <v>43.463699999999989</v>
      </c>
      <c r="N16">
        <f t="shared" si="1"/>
        <v>-108.64269999999996</v>
      </c>
      <c r="O16">
        <f t="shared" si="2"/>
        <v>43.463699999999989</v>
      </c>
    </row>
    <row r="17" spans="1:15" x14ac:dyDescent="0.25">
      <c r="A17" t="s">
        <v>2656</v>
      </c>
      <c r="B17">
        <v>1</v>
      </c>
      <c r="C17">
        <v>2</v>
      </c>
      <c r="D17">
        <v>3</v>
      </c>
      <c r="E17">
        <v>1</v>
      </c>
      <c r="F17">
        <v>52</v>
      </c>
      <c r="G17">
        <v>340</v>
      </c>
      <c r="H17">
        <v>5</v>
      </c>
      <c r="I17">
        <v>19</v>
      </c>
      <c r="J17">
        <v>20</v>
      </c>
      <c r="K17" t="s">
        <v>2641</v>
      </c>
      <c r="M17">
        <f t="shared" si="0"/>
        <v>-43.316900000000004</v>
      </c>
      <c r="N17">
        <f t="shared" si="1"/>
        <v>-57.687599999999946</v>
      </c>
      <c r="O17" s="9">
        <f t="shared" si="2"/>
        <v>-43.316900000000004</v>
      </c>
    </row>
    <row r="18" spans="1:15" x14ac:dyDescent="0.25">
      <c r="A18" t="s">
        <v>2657</v>
      </c>
      <c r="B18">
        <v>1</v>
      </c>
      <c r="C18">
        <v>6</v>
      </c>
      <c r="D18">
        <v>6</v>
      </c>
      <c r="E18">
        <v>2</v>
      </c>
      <c r="F18">
        <v>104</v>
      </c>
      <c r="G18">
        <v>390</v>
      </c>
      <c r="H18">
        <v>23</v>
      </c>
      <c r="I18">
        <v>21</v>
      </c>
      <c r="J18">
        <v>25</v>
      </c>
      <c r="K18" t="s">
        <v>2641</v>
      </c>
      <c r="M18">
        <f t="shared" si="0"/>
        <v>90.808399999999978</v>
      </c>
      <c r="N18">
        <f t="shared" si="1"/>
        <v>-227.36639999999991</v>
      </c>
      <c r="O18">
        <f t="shared" si="2"/>
        <v>90.808399999999978</v>
      </c>
    </row>
    <row r="19" spans="1:15" x14ac:dyDescent="0.25">
      <c r="A19" t="s">
        <v>2658</v>
      </c>
      <c r="B19">
        <v>1</v>
      </c>
      <c r="C19">
        <v>4</v>
      </c>
      <c r="D19">
        <v>1</v>
      </c>
      <c r="E19">
        <v>1</v>
      </c>
      <c r="F19">
        <v>72</v>
      </c>
      <c r="G19">
        <v>302</v>
      </c>
      <c r="H19">
        <v>5</v>
      </c>
      <c r="I19">
        <v>18</v>
      </c>
      <c r="J19">
        <v>21</v>
      </c>
      <c r="K19" t="s">
        <v>2641</v>
      </c>
      <c r="M19">
        <f t="shared" si="0"/>
        <v>-47.819599999999994</v>
      </c>
      <c r="N19">
        <f t="shared" si="1"/>
        <v>-154.22089999999994</v>
      </c>
      <c r="O19" s="9">
        <f t="shared" si="2"/>
        <v>-47.819599999999994</v>
      </c>
    </row>
    <row r="20" spans="1:15" x14ac:dyDescent="0.25">
      <c r="A20" t="s">
        <v>2659</v>
      </c>
      <c r="B20">
        <v>1</v>
      </c>
      <c r="C20">
        <v>0</v>
      </c>
      <c r="D20">
        <v>1</v>
      </c>
      <c r="E20">
        <v>2</v>
      </c>
      <c r="F20">
        <v>14</v>
      </c>
      <c r="G20">
        <v>241</v>
      </c>
      <c r="H20">
        <v>0</v>
      </c>
      <c r="I20">
        <v>17</v>
      </c>
      <c r="J20">
        <v>9</v>
      </c>
      <c r="K20" t="s">
        <v>2641</v>
      </c>
      <c r="M20">
        <f t="shared" si="0"/>
        <v>-39.247099999999996</v>
      </c>
      <c r="N20">
        <f t="shared" si="1"/>
        <v>17.928300000000007</v>
      </c>
      <c r="O20">
        <f t="shared" si="2"/>
        <v>17.928300000000007</v>
      </c>
    </row>
    <row r="21" spans="1:15" x14ac:dyDescent="0.25">
      <c r="A21" t="s">
        <v>2660</v>
      </c>
      <c r="B21">
        <v>1</v>
      </c>
      <c r="C21">
        <v>4</v>
      </c>
      <c r="D21">
        <v>2</v>
      </c>
      <c r="E21">
        <v>1</v>
      </c>
      <c r="F21">
        <v>78</v>
      </c>
      <c r="G21">
        <v>397</v>
      </c>
      <c r="H21">
        <v>13</v>
      </c>
      <c r="I21">
        <v>27</v>
      </c>
      <c r="J21">
        <v>20</v>
      </c>
      <c r="K21" t="s">
        <v>2641</v>
      </c>
      <c r="M21">
        <f t="shared" si="0"/>
        <v>26.97829999999999</v>
      </c>
      <c r="N21">
        <f t="shared" si="1"/>
        <v>-179.32849999999993</v>
      </c>
      <c r="O21">
        <f t="shared" si="2"/>
        <v>26.97829999999999</v>
      </c>
    </row>
    <row r="22" spans="1:15" x14ac:dyDescent="0.25">
      <c r="A22" t="s">
        <v>2661</v>
      </c>
      <c r="B22">
        <v>1</v>
      </c>
      <c r="C22">
        <v>6</v>
      </c>
      <c r="D22">
        <v>2</v>
      </c>
      <c r="E22">
        <v>2</v>
      </c>
      <c r="F22">
        <v>67</v>
      </c>
      <c r="G22">
        <v>526</v>
      </c>
      <c r="H22">
        <v>11</v>
      </c>
      <c r="I22">
        <v>38</v>
      </c>
      <c r="J22">
        <v>18</v>
      </c>
      <c r="K22" t="s">
        <v>2641</v>
      </c>
      <c r="M22">
        <f t="shared" si="0"/>
        <v>16.884499999999989</v>
      </c>
      <c r="N22">
        <f t="shared" si="1"/>
        <v>-144.80549999999994</v>
      </c>
      <c r="O22">
        <f t="shared" si="2"/>
        <v>16.884499999999989</v>
      </c>
    </row>
    <row r="23" spans="1:15" x14ac:dyDescent="0.25">
      <c r="A23" t="s">
        <v>2662</v>
      </c>
      <c r="B23">
        <v>1</v>
      </c>
      <c r="C23">
        <v>3</v>
      </c>
      <c r="D23">
        <v>3</v>
      </c>
      <c r="E23">
        <v>0</v>
      </c>
      <c r="F23">
        <v>7</v>
      </c>
      <c r="G23">
        <v>403</v>
      </c>
      <c r="H23">
        <v>3</v>
      </c>
      <c r="I23">
        <v>24</v>
      </c>
      <c r="J23">
        <v>8</v>
      </c>
      <c r="K23" t="s">
        <v>2641</v>
      </c>
      <c r="M23">
        <f t="shared" si="0"/>
        <v>-5.3329000000000022</v>
      </c>
      <c r="N23">
        <f t="shared" si="1"/>
        <v>57.604799999999997</v>
      </c>
      <c r="O23">
        <f t="shared" si="2"/>
        <v>57.604799999999997</v>
      </c>
    </row>
    <row r="24" spans="1:15" x14ac:dyDescent="0.25">
      <c r="A24" t="s">
        <v>2663</v>
      </c>
      <c r="B24">
        <v>0.8</v>
      </c>
      <c r="C24">
        <v>1</v>
      </c>
      <c r="D24">
        <v>6</v>
      </c>
      <c r="E24">
        <v>0</v>
      </c>
      <c r="F24">
        <v>61</v>
      </c>
      <c r="G24">
        <v>520</v>
      </c>
      <c r="H24">
        <v>5</v>
      </c>
      <c r="I24">
        <v>38</v>
      </c>
      <c r="J24">
        <v>49</v>
      </c>
      <c r="K24" t="s">
        <v>2664</v>
      </c>
    </row>
    <row r="25" spans="1:15" x14ac:dyDescent="0.25">
      <c r="A25" t="s">
        <v>2665</v>
      </c>
      <c r="B25">
        <v>0.8</v>
      </c>
      <c r="C25">
        <v>6</v>
      </c>
      <c r="D25">
        <v>2</v>
      </c>
      <c r="E25">
        <v>5</v>
      </c>
      <c r="F25">
        <v>86</v>
      </c>
      <c r="G25">
        <v>390</v>
      </c>
      <c r="H25">
        <v>8</v>
      </c>
      <c r="I25">
        <v>61</v>
      </c>
      <c r="J25">
        <v>14</v>
      </c>
      <c r="K25" t="s">
        <v>2664</v>
      </c>
    </row>
    <row r="26" spans="1:15" x14ac:dyDescent="0.25">
      <c r="A26" t="s">
        <v>2666</v>
      </c>
      <c r="B26">
        <v>0.8</v>
      </c>
      <c r="C26">
        <v>5</v>
      </c>
      <c r="D26">
        <v>13</v>
      </c>
      <c r="E26">
        <v>4</v>
      </c>
      <c r="F26">
        <v>188</v>
      </c>
      <c r="G26">
        <v>517</v>
      </c>
      <c r="H26">
        <v>17</v>
      </c>
      <c r="I26">
        <v>37</v>
      </c>
      <c r="J26">
        <v>17</v>
      </c>
      <c r="K26" t="s">
        <v>2664</v>
      </c>
    </row>
    <row r="27" spans="1:15" x14ac:dyDescent="0.25">
      <c r="A27" t="s">
        <v>2667</v>
      </c>
      <c r="B27">
        <v>0.8</v>
      </c>
      <c r="C27">
        <v>4</v>
      </c>
      <c r="D27">
        <v>2</v>
      </c>
      <c r="E27">
        <v>0</v>
      </c>
      <c r="F27">
        <v>68</v>
      </c>
      <c r="G27">
        <v>315</v>
      </c>
      <c r="H27">
        <v>10</v>
      </c>
      <c r="I27">
        <v>42</v>
      </c>
      <c r="J27">
        <v>10</v>
      </c>
      <c r="K27" t="s">
        <v>2664</v>
      </c>
    </row>
    <row r="28" spans="1:15" x14ac:dyDescent="0.25">
      <c r="A28" t="s">
        <v>2668</v>
      </c>
      <c r="B28">
        <v>0.8</v>
      </c>
      <c r="C28">
        <v>3</v>
      </c>
      <c r="D28">
        <v>4</v>
      </c>
      <c r="E28">
        <v>1</v>
      </c>
      <c r="F28">
        <v>76</v>
      </c>
      <c r="G28">
        <v>222</v>
      </c>
      <c r="H28">
        <v>11</v>
      </c>
      <c r="I28">
        <v>16</v>
      </c>
      <c r="J28">
        <v>17</v>
      </c>
      <c r="K28" t="s">
        <v>2664</v>
      </c>
    </row>
    <row r="29" spans="1:15" x14ac:dyDescent="0.25">
      <c r="A29" t="s">
        <v>2669</v>
      </c>
      <c r="B29">
        <v>0.8</v>
      </c>
      <c r="C29">
        <v>6</v>
      </c>
      <c r="D29">
        <v>2</v>
      </c>
      <c r="E29">
        <v>0</v>
      </c>
      <c r="F29">
        <v>141</v>
      </c>
      <c r="G29">
        <v>311</v>
      </c>
      <c r="H29">
        <v>8</v>
      </c>
      <c r="I29">
        <v>23</v>
      </c>
      <c r="J29">
        <v>20</v>
      </c>
      <c r="K29" t="s">
        <v>2664</v>
      </c>
    </row>
    <row r="30" spans="1:15" x14ac:dyDescent="0.25">
      <c r="A30" t="s">
        <v>2670</v>
      </c>
      <c r="B30">
        <v>0.8</v>
      </c>
      <c r="C30">
        <v>8</v>
      </c>
      <c r="D30">
        <v>8</v>
      </c>
      <c r="E30">
        <v>1</v>
      </c>
      <c r="F30">
        <v>67</v>
      </c>
      <c r="G30">
        <v>329</v>
      </c>
      <c r="H30">
        <v>1</v>
      </c>
      <c r="I30">
        <v>45</v>
      </c>
      <c r="J30">
        <v>23</v>
      </c>
      <c r="K30" t="s">
        <v>2664</v>
      </c>
    </row>
    <row r="31" spans="1:15" x14ac:dyDescent="0.25">
      <c r="A31" t="s">
        <v>2671</v>
      </c>
      <c r="B31">
        <v>0.8</v>
      </c>
      <c r="C31">
        <v>4</v>
      </c>
      <c r="D31">
        <v>1</v>
      </c>
      <c r="E31">
        <v>0</v>
      </c>
      <c r="F31">
        <v>29</v>
      </c>
      <c r="G31">
        <v>212</v>
      </c>
      <c r="H31">
        <v>2</v>
      </c>
      <c r="I31">
        <v>17</v>
      </c>
      <c r="J31">
        <v>13</v>
      </c>
      <c r="K31" t="s">
        <v>2664</v>
      </c>
    </row>
    <row r="32" spans="1:15" x14ac:dyDescent="0.25">
      <c r="A32" t="s">
        <v>2672</v>
      </c>
      <c r="B32">
        <v>0.8</v>
      </c>
      <c r="C32">
        <v>2</v>
      </c>
      <c r="D32">
        <v>4</v>
      </c>
      <c r="E32">
        <v>0</v>
      </c>
      <c r="F32">
        <v>86</v>
      </c>
      <c r="G32">
        <v>241</v>
      </c>
      <c r="H32">
        <v>11</v>
      </c>
      <c r="I32">
        <v>31</v>
      </c>
      <c r="J32">
        <v>26</v>
      </c>
      <c r="K32" t="s">
        <v>2664</v>
      </c>
    </row>
    <row r="33" spans="1:11" x14ac:dyDescent="0.25">
      <c r="A33" t="s">
        <v>2673</v>
      </c>
      <c r="B33">
        <v>0.8</v>
      </c>
      <c r="C33">
        <v>2</v>
      </c>
      <c r="D33">
        <v>1</v>
      </c>
      <c r="E33">
        <v>5</v>
      </c>
      <c r="F33">
        <v>60</v>
      </c>
      <c r="G33">
        <v>310</v>
      </c>
      <c r="H33">
        <v>2</v>
      </c>
      <c r="I33">
        <v>36</v>
      </c>
      <c r="J33">
        <v>23</v>
      </c>
      <c r="K33" t="s">
        <v>2664</v>
      </c>
    </row>
    <row r="34" spans="1:11" x14ac:dyDescent="0.25">
      <c r="A34" t="s">
        <v>2674</v>
      </c>
      <c r="B34">
        <v>0.8</v>
      </c>
      <c r="C34">
        <v>4</v>
      </c>
      <c r="D34">
        <v>1</v>
      </c>
      <c r="E34">
        <v>0</v>
      </c>
      <c r="F34">
        <v>41</v>
      </c>
      <c r="G34">
        <v>168</v>
      </c>
      <c r="H34">
        <v>5</v>
      </c>
      <c r="I34">
        <v>14</v>
      </c>
      <c r="J34">
        <v>17</v>
      </c>
      <c r="K34" t="s">
        <v>2664</v>
      </c>
    </row>
    <row r="35" spans="1:11" x14ac:dyDescent="0.25">
      <c r="A35" t="s">
        <v>2675</v>
      </c>
      <c r="B35">
        <v>0.8</v>
      </c>
      <c r="C35">
        <v>7</v>
      </c>
      <c r="D35">
        <v>6</v>
      </c>
      <c r="E35">
        <v>0</v>
      </c>
      <c r="F35">
        <v>63</v>
      </c>
      <c r="G35">
        <v>527</v>
      </c>
      <c r="H35">
        <v>4</v>
      </c>
      <c r="I35">
        <v>39</v>
      </c>
      <c r="J35">
        <v>38</v>
      </c>
      <c r="K35" t="s">
        <v>2664</v>
      </c>
    </row>
    <row r="36" spans="1:11" x14ac:dyDescent="0.25">
      <c r="A36" t="s">
        <v>2676</v>
      </c>
      <c r="B36">
        <v>0.5</v>
      </c>
      <c r="C36">
        <v>11</v>
      </c>
      <c r="D36">
        <v>7</v>
      </c>
      <c r="E36">
        <v>3</v>
      </c>
      <c r="F36">
        <v>94</v>
      </c>
      <c r="G36">
        <v>511</v>
      </c>
      <c r="H36">
        <v>8</v>
      </c>
      <c r="I36">
        <v>39</v>
      </c>
      <c r="J36">
        <v>25</v>
      </c>
      <c r="K36" t="s">
        <v>2677</v>
      </c>
    </row>
    <row r="37" spans="1:11" x14ac:dyDescent="0.25">
      <c r="A37" t="s">
        <v>2678</v>
      </c>
      <c r="B37">
        <v>0.5</v>
      </c>
      <c r="C37">
        <v>3</v>
      </c>
      <c r="D37">
        <v>0</v>
      </c>
      <c r="E37">
        <v>12</v>
      </c>
      <c r="F37">
        <v>89</v>
      </c>
      <c r="G37">
        <v>370</v>
      </c>
      <c r="H37">
        <v>22</v>
      </c>
      <c r="I37">
        <v>38</v>
      </c>
      <c r="J37">
        <v>16</v>
      </c>
      <c r="K37" t="s">
        <v>2677</v>
      </c>
    </row>
    <row r="38" spans="1:11" x14ac:dyDescent="0.25">
      <c r="A38" t="s">
        <v>2679</v>
      </c>
      <c r="B38">
        <v>0.5</v>
      </c>
      <c r="C38">
        <v>11</v>
      </c>
      <c r="D38">
        <v>7</v>
      </c>
      <c r="E38">
        <v>5</v>
      </c>
      <c r="F38">
        <v>92</v>
      </c>
      <c r="G38">
        <v>515</v>
      </c>
      <c r="H38">
        <v>10</v>
      </c>
      <c r="I38">
        <v>50</v>
      </c>
      <c r="J38">
        <v>39</v>
      </c>
      <c r="K38" t="s">
        <v>2677</v>
      </c>
    </row>
    <row r="39" spans="1:11" x14ac:dyDescent="0.25">
      <c r="A39" t="s">
        <v>2680</v>
      </c>
      <c r="B39">
        <v>0.5</v>
      </c>
      <c r="C39">
        <v>4</v>
      </c>
      <c r="D39">
        <v>1</v>
      </c>
      <c r="E39">
        <v>2</v>
      </c>
      <c r="F39">
        <v>101</v>
      </c>
      <c r="G39">
        <v>524</v>
      </c>
      <c r="H39">
        <v>15</v>
      </c>
      <c r="I39">
        <v>42</v>
      </c>
      <c r="J39">
        <v>21</v>
      </c>
      <c r="K39" t="s">
        <v>2677</v>
      </c>
    </row>
    <row r="40" spans="1:11" x14ac:dyDescent="0.25">
      <c r="A40" t="s">
        <v>2681</v>
      </c>
      <c r="B40">
        <v>0.5</v>
      </c>
      <c r="C40">
        <v>2</v>
      </c>
      <c r="D40">
        <v>7</v>
      </c>
      <c r="E40">
        <v>12</v>
      </c>
      <c r="F40">
        <v>112</v>
      </c>
      <c r="G40">
        <v>458</v>
      </c>
      <c r="H40">
        <v>6</v>
      </c>
      <c r="I40">
        <v>76</v>
      </c>
      <c r="J40">
        <v>39</v>
      </c>
      <c r="K40" t="s">
        <v>2677</v>
      </c>
    </row>
    <row r="41" spans="1:11" x14ac:dyDescent="0.25">
      <c r="A41" t="s">
        <v>2682</v>
      </c>
      <c r="B41">
        <v>0.5</v>
      </c>
      <c r="C41">
        <v>2</v>
      </c>
      <c r="D41">
        <v>5</v>
      </c>
      <c r="E41">
        <v>28</v>
      </c>
      <c r="F41">
        <v>141</v>
      </c>
      <c r="G41">
        <v>575</v>
      </c>
      <c r="H41">
        <v>48</v>
      </c>
      <c r="I41">
        <v>73</v>
      </c>
      <c r="J41">
        <v>23</v>
      </c>
      <c r="K41" t="s">
        <v>2677</v>
      </c>
    </row>
    <row r="42" spans="1:11" x14ac:dyDescent="0.25">
      <c r="A42" t="s">
        <v>2683</v>
      </c>
      <c r="B42">
        <v>0.5</v>
      </c>
      <c r="C42">
        <v>4</v>
      </c>
      <c r="D42">
        <v>4</v>
      </c>
      <c r="E42">
        <v>4</v>
      </c>
      <c r="F42">
        <v>103</v>
      </c>
      <c r="G42">
        <v>395</v>
      </c>
      <c r="H42">
        <v>3</v>
      </c>
      <c r="I42">
        <v>31</v>
      </c>
      <c r="J42">
        <v>16</v>
      </c>
      <c r="K42" t="s">
        <v>2677</v>
      </c>
    </row>
    <row r="43" spans="1:11" x14ac:dyDescent="0.25">
      <c r="A43" t="s">
        <v>2684</v>
      </c>
      <c r="B43">
        <v>0.5</v>
      </c>
      <c r="C43">
        <v>5</v>
      </c>
      <c r="D43">
        <v>2</v>
      </c>
      <c r="E43">
        <v>3</v>
      </c>
      <c r="F43">
        <v>125</v>
      </c>
      <c r="G43">
        <v>337</v>
      </c>
      <c r="H43">
        <v>7</v>
      </c>
      <c r="I43">
        <v>31</v>
      </c>
      <c r="J43">
        <v>21</v>
      </c>
      <c r="K43" t="s">
        <v>2677</v>
      </c>
    </row>
    <row r="44" spans="1:11" x14ac:dyDescent="0.25">
      <c r="A44" t="s">
        <v>2685</v>
      </c>
      <c r="B44">
        <v>0.5</v>
      </c>
      <c r="C44">
        <v>12</v>
      </c>
      <c r="D44">
        <v>7</v>
      </c>
      <c r="E44">
        <v>13</v>
      </c>
      <c r="F44">
        <v>145</v>
      </c>
      <c r="G44">
        <v>444</v>
      </c>
      <c r="H44">
        <v>27</v>
      </c>
      <c r="I44">
        <v>41</v>
      </c>
      <c r="J44">
        <v>27</v>
      </c>
      <c r="K44" t="s">
        <v>2677</v>
      </c>
    </row>
    <row r="45" spans="1:11" x14ac:dyDescent="0.25">
      <c r="A45" t="s">
        <v>2686</v>
      </c>
      <c r="B45">
        <v>0.5</v>
      </c>
      <c r="C45">
        <v>3</v>
      </c>
      <c r="D45">
        <v>4</v>
      </c>
      <c r="E45">
        <v>6</v>
      </c>
      <c r="F45">
        <v>21</v>
      </c>
      <c r="G45">
        <v>261</v>
      </c>
      <c r="H45">
        <v>2</v>
      </c>
      <c r="I45">
        <v>18</v>
      </c>
      <c r="J45">
        <v>9</v>
      </c>
      <c r="K45" t="s">
        <v>2677</v>
      </c>
    </row>
    <row r="46" spans="1:11" x14ac:dyDescent="0.25">
      <c r="A46" t="s">
        <v>2687</v>
      </c>
      <c r="B46">
        <v>0.5</v>
      </c>
      <c r="C46">
        <v>8</v>
      </c>
      <c r="D46">
        <v>8</v>
      </c>
      <c r="E46">
        <v>19</v>
      </c>
      <c r="F46">
        <v>62</v>
      </c>
      <c r="G46">
        <v>450</v>
      </c>
      <c r="H46">
        <v>12</v>
      </c>
      <c r="I46">
        <v>28</v>
      </c>
      <c r="J46">
        <v>24</v>
      </c>
      <c r="K46" t="s">
        <v>2677</v>
      </c>
    </row>
    <row r="47" spans="1:11" x14ac:dyDescent="0.25">
      <c r="A47" t="s">
        <v>2688</v>
      </c>
      <c r="B47">
        <v>0.5</v>
      </c>
      <c r="C47">
        <v>10</v>
      </c>
      <c r="D47">
        <v>1</v>
      </c>
      <c r="E47">
        <v>1</v>
      </c>
      <c r="F47">
        <v>111</v>
      </c>
      <c r="G47">
        <v>451</v>
      </c>
      <c r="H47">
        <v>8</v>
      </c>
      <c r="I47">
        <v>42</v>
      </c>
      <c r="J47">
        <v>19</v>
      </c>
      <c r="K47" t="s">
        <v>2677</v>
      </c>
    </row>
    <row r="48" spans="1:11" x14ac:dyDescent="0.25">
      <c r="A48" t="s">
        <v>2689</v>
      </c>
      <c r="B48">
        <v>0.5</v>
      </c>
      <c r="C48">
        <v>5</v>
      </c>
      <c r="D48">
        <v>3</v>
      </c>
      <c r="E48">
        <v>1</v>
      </c>
      <c r="F48">
        <v>113</v>
      </c>
      <c r="G48">
        <v>346</v>
      </c>
      <c r="H48">
        <v>9</v>
      </c>
      <c r="I48">
        <v>31</v>
      </c>
      <c r="J48">
        <v>34</v>
      </c>
      <c r="K48" t="s">
        <v>2677</v>
      </c>
    </row>
    <row r="49" spans="1:11" x14ac:dyDescent="0.25">
      <c r="A49" t="s">
        <v>2690</v>
      </c>
      <c r="B49">
        <v>0.5</v>
      </c>
      <c r="C49">
        <v>6</v>
      </c>
      <c r="D49">
        <v>6</v>
      </c>
      <c r="E49">
        <v>3</v>
      </c>
      <c r="F49">
        <v>87</v>
      </c>
      <c r="G49">
        <v>347</v>
      </c>
      <c r="H49">
        <v>5</v>
      </c>
      <c r="I49">
        <v>30</v>
      </c>
      <c r="J49">
        <v>48</v>
      </c>
      <c r="K49" t="s">
        <v>2677</v>
      </c>
    </row>
    <row r="50" spans="1:11" x14ac:dyDescent="0.25">
      <c r="A50" t="s">
        <v>2691</v>
      </c>
      <c r="B50">
        <v>0.5</v>
      </c>
      <c r="C50">
        <v>8</v>
      </c>
      <c r="D50">
        <v>1</v>
      </c>
      <c r="E50">
        <v>4</v>
      </c>
      <c r="F50">
        <v>76</v>
      </c>
      <c r="G50">
        <v>370</v>
      </c>
      <c r="H50">
        <v>7</v>
      </c>
      <c r="I50">
        <v>22</v>
      </c>
      <c r="J50">
        <v>37</v>
      </c>
      <c r="K50" t="s">
        <v>2677</v>
      </c>
    </row>
    <row r="51" spans="1:11" x14ac:dyDescent="0.25">
      <c r="A51" t="s">
        <v>2692</v>
      </c>
      <c r="B51">
        <v>0.5</v>
      </c>
      <c r="C51">
        <v>3</v>
      </c>
      <c r="D51">
        <v>6</v>
      </c>
      <c r="E51">
        <v>3</v>
      </c>
      <c r="F51">
        <v>71</v>
      </c>
      <c r="G51">
        <v>431</v>
      </c>
      <c r="H51">
        <v>16</v>
      </c>
      <c r="I51">
        <v>33</v>
      </c>
      <c r="J51">
        <v>22</v>
      </c>
      <c r="K51" t="s">
        <v>2677</v>
      </c>
    </row>
    <row r="52" spans="1:11" x14ac:dyDescent="0.25">
      <c r="A52" t="s">
        <v>2693</v>
      </c>
      <c r="B52">
        <v>0.5</v>
      </c>
      <c r="C52">
        <v>0</v>
      </c>
      <c r="D52">
        <v>4</v>
      </c>
      <c r="E52">
        <v>6</v>
      </c>
      <c r="F52">
        <v>62</v>
      </c>
      <c r="G52">
        <v>310</v>
      </c>
      <c r="H52">
        <v>29</v>
      </c>
      <c r="I52">
        <v>36</v>
      </c>
      <c r="J52">
        <v>12</v>
      </c>
      <c r="K52" t="s">
        <v>2677</v>
      </c>
    </row>
    <row r="53" spans="1:11" x14ac:dyDescent="0.25">
      <c r="A53" t="s">
        <v>2694</v>
      </c>
      <c r="B53">
        <v>0.5</v>
      </c>
      <c r="C53">
        <v>2</v>
      </c>
      <c r="D53">
        <v>6</v>
      </c>
      <c r="E53">
        <v>2</v>
      </c>
      <c r="F53">
        <v>139</v>
      </c>
      <c r="G53">
        <v>385</v>
      </c>
      <c r="H53">
        <v>11</v>
      </c>
      <c r="I53">
        <v>44</v>
      </c>
      <c r="J53">
        <v>17</v>
      </c>
      <c r="K53" t="s">
        <v>2677</v>
      </c>
    </row>
    <row r="54" spans="1:11" x14ac:dyDescent="0.25">
      <c r="A54" t="s">
        <v>2695</v>
      </c>
      <c r="B54">
        <v>0.5</v>
      </c>
      <c r="C54">
        <v>6</v>
      </c>
      <c r="D54">
        <v>6</v>
      </c>
      <c r="E54">
        <v>0</v>
      </c>
      <c r="F54">
        <v>123</v>
      </c>
      <c r="G54">
        <v>406</v>
      </c>
      <c r="H54">
        <v>6</v>
      </c>
      <c r="I54">
        <v>45</v>
      </c>
      <c r="J54">
        <v>30</v>
      </c>
      <c r="K54" t="s">
        <v>2677</v>
      </c>
    </row>
    <row r="55" spans="1:11" x14ac:dyDescent="0.25">
      <c r="A55" t="s">
        <v>2696</v>
      </c>
      <c r="B55">
        <v>0.5</v>
      </c>
      <c r="C55">
        <v>3</v>
      </c>
      <c r="D55">
        <v>7</v>
      </c>
      <c r="E55">
        <v>0</v>
      </c>
      <c r="F55">
        <v>79</v>
      </c>
      <c r="G55">
        <v>311</v>
      </c>
      <c r="H55">
        <v>0</v>
      </c>
      <c r="I55">
        <v>35</v>
      </c>
      <c r="J55">
        <v>30</v>
      </c>
      <c r="K55" t="s">
        <v>2677</v>
      </c>
    </row>
    <row r="56" spans="1:11" x14ac:dyDescent="0.25">
      <c r="A56" t="s">
        <v>2697</v>
      </c>
      <c r="B56">
        <v>0.5</v>
      </c>
      <c r="C56">
        <v>5</v>
      </c>
      <c r="D56">
        <v>0</v>
      </c>
      <c r="E56">
        <v>0</v>
      </c>
      <c r="F56">
        <v>30</v>
      </c>
      <c r="G56">
        <v>141</v>
      </c>
      <c r="H56">
        <v>3</v>
      </c>
      <c r="I56">
        <v>16</v>
      </c>
      <c r="J56">
        <v>12</v>
      </c>
      <c r="K56" t="s">
        <v>2677</v>
      </c>
    </row>
    <row r="57" spans="1:11" x14ac:dyDescent="0.25">
      <c r="A57" t="s">
        <v>2698</v>
      </c>
      <c r="B57">
        <v>0.5</v>
      </c>
      <c r="C57">
        <v>4</v>
      </c>
      <c r="D57">
        <v>3</v>
      </c>
      <c r="E57">
        <v>0</v>
      </c>
      <c r="F57">
        <v>38</v>
      </c>
      <c r="G57">
        <v>246</v>
      </c>
      <c r="H57">
        <v>9</v>
      </c>
      <c r="I57">
        <v>21</v>
      </c>
      <c r="J57">
        <v>12</v>
      </c>
      <c r="K57" t="s">
        <v>2677</v>
      </c>
    </row>
    <row r="58" spans="1:11" x14ac:dyDescent="0.25">
      <c r="A58" t="s">
        <v>2699</v>
      </c>
      <c r="B58">
        <v>0.5</v>
      </c>
      <c r="C58">
        <v>3</v>
      </c>
      <c r="D58">
        <v>0</v>
      </c>
      <c r="E58">
        <v>1</v>
      </c>
      <c r="F58">
        <v>107</v>
      </c>
      <c r="G58">
        <v>416</v>
      </c>
      <c r="H58">
        <v>5</v>
      </c>
      <c r="I58">
        <v>42</v>
      </c>
      <c r="J58">
        <v>16</v>
      </c>
      <c r="K58" t="s">
        <v>2677</v>
      </c>
    </row>
    <row r="59" spans="1:11" x14ac:dyDescent="0.25">
      <c r="A59" t="s">
        <v>2700</v>
      </c>
      <c r="B59">
        <v>0.5</v>
      </c>
      <c r="C59">
        <v>7</v>
      </c>
      <c r="D59">
        <v>0</v>
      </c>
      <c r="E59">
        <v>1</v>
      </c>
      <c r="F59">
        <v>71</v>
      </c>
      <c r="G59">
        <v>291</v>
      </c>
      <c r="H59">
        <v>3</v>
      </c>
      <c r="I59">
        <v>33</v>
      </c>
      <c r="J59">
        <v>33</v>
      </c>
      <c r="K59" t="s">
        <v>2677</v>
      </c>
    </row>
    <row r="60" spans="1:11" x14ac:dyDescent="0.25">
      <c r="A60" t="s">
        <v>2701</v>
      </c>
      <c r="B60">
        <v>0.5</v>
      </c>
      <c r="C60">
        <v>5</v>
      </c>
      <c r="D60">
        <v>5</v>
      </c>
      <c r="E60">
        <v>3</v>
      </c>
      <c r="F60">
        <v>60</v>
      </c>
      <c r="G60">
        <v>409</v>
      </c>
      <c r="H60">
        <v>4</v>
      </c>
      <c r="I60">
        <v>42</v>
      </c>
      <c r="J60">
        <v>21</v>
      </c>
      <c r="K60" t="s">
        <v>2677</v>
      </c>
    </row>
    <row r="61" spans="1:11" x14ac:dyDescent="0.25">
      <c r="A61" t="s">
        <v>2702</v>
      </c>
      <c r="B61">
        <v>0.5</v>
      </c>
      <c r="C61">
        <v>6</v>
      </c>
      <c r="D61">
        <v>12</v>
      </c>
      <c r="E61">
        <v>1</v>
      </c>
      <c r="F61">
        <v>121</v>
      </c>
      <c r="G61">
        <v>456</v>
      </c>
      <c r="H61">
        <v>10</v>
      </c>
      <c r="I61">
        <v>52</v>
      </c>
      <c r="J61">
        <v>49</v>
      </c>
      <c r="K61" t="s">
        <v>2677</v>
      </c>
    </row>
    <row r="62" spans="1:11" x14ac:dyDescent="0.25">
      <c r="A62" t="s">
        <v>2703</v>
      </c>
      <c r="B62">
        <v>0.5</v>
      </c>
      <c r="C62">
        <v>6</v>
      </c>
      <c r="D62">
        <v>3</v>
      </c>
      <c r="E62">
        <v>1</v>
      </c>
      <c r="F62">
        <v>66</v>
      </c>
      <c r="G62">
        <v>430</v>
      </c>
      <c r="H62">
        <v>0</v>
      </c>
      <c r="I62">
        <v>45</v>
      </c>
      <c r="J62">
        <v>19</v>
      </c>
      <c r="K62" t="s">
        <v>2677</v>
      </c>
    </row>
    <row r="63" spans="1:11" x14ac:dyDescent="0.25">
      <c r="A63" t="s">
        <v>2704</v>
      </c>
      <c r="B63">
        <v>0.5</v>
      </c>
      <c r="C63">
        <v>2</v>
      </c>
      <c r="D63">
        <v>6</v>
      </c>
      <c r="E63">
        <v>1</v>
      </c>
      <c r="F63">
        <v>78</v>
      </c>
      <c r="G63">
        <v>456</v>
      </c>
      <c r="H63">
        <v>3</v>
      </c>
      <c r="I63">
        <v>28</v>
      </c>
      <c r="J63">
        <v>23</v>
      </c>
      <c r="K63" t="s">
        <v>2677</v>
      </c>
    </row>
    <row r="64" spans="1:11" x14ac:dyDescent="0.25">
      <c r="A64" t="s">
        <v>2705</v>
      </c>
      <c r="B64">
        <v>0.5</v>
      </c>
      <c r="C64">
        <v>6</v>
      </c>
      <c r="D64">
        <v>2</v>
      </c>
      <c r="E64">
        <v>1</v>
      </c>
      <c r="F64">
        <v>84</v>
      </c>
      <c r="G64">
        <v>454</v>
      </c>
      <c r="H64">
        <v>6</v>
      </c>
      <c r="I64">
        <v>30</v>
      </c>
      <c r="J64">
        <v>14</v>
      </c>
      <c r="K64" t="s">
        <v>2677</v>
      </c>
    </row>
    <row r="65" spans="1:15" x14ac:dyDescent="0.25">
      <c r="A65" t="s">
        <v>2706</v>
      </c>
      <c r="B65">
        <v>0.5</v>
      </c>
      <c r="C65">
        <v>3</v>
      </c>
      <c r="D65">
        <v>4</v>
      </c>
      <c r="E65">
        <v>1</v>
      </c>
      <c r="F65">
        <v>83</v>
      </c>
      <c r="G65">
        <v>434</v>
      </c>
      <c r="H65">
        <v>4</v>
      </c>
      <c r="I65">
        <v>44</v>
      </c>
      <c r="J65">
        <v>24</v>
      </c>
      <c r="K65" t="s">
        <v>2677</v>
      </c>
    </row>
    <row r="66" spans="1:15" x14ac:dyDescent="0.25">
      <c r="A66" t="s">
        <v>2707</v>
      </c>
      <c r="B66">
        <v>0.5</v>
      </c>
      <c r="C66">
        <v>8</v>
      </c>
      <c r="D66">
        <v>3</v>
      </c>
      <c r="E66">
        <v>2</v>
      </c>
      <c r="F66">
        <v>94</v>
      </c>
      <c r="G66">
        <v>421</v>
      </c>
      <c r="H66">
        <v>5</v>
      </c>
      <c r="I66">
        <v>24</v>
      </c>
      <c r="J66">
        <v>32</v>
      </c>
      <c r="K66" t="s">
        <v>2677</v>
      </c>
    </row>
    <row r="67" spans="1:15" x14ac:dyDescent="0.25">
      <c r="A67" t="s">
        <v>2708</v>
      </c>
      <c r="B67">
        <v>0.5</v>
      </c>
      <c r="C67">
        <v>2</v>
      </c>
      <c r="D67">
        <v>1</v>
      </c>
      <c r="E67">
        <v>1</v>
      </c>
      <c r="F67">
        <v>30</v>
      </c>
      <c r="G67">
        <v>404</v>
      </c>
      <c r="H67">
        <v>4</v>
      </c>
      <c r="I67">
        <v>15</v>
      </c>
      <c r="J67">
        <v>17</v>
      </c>
      <c r="K67" t="s">
        <v>2677</v>
      </c>
    </row>
    <row r="68" spans="1:15" x14ac:dyDescent="0.25">
      <c r="A68" t="s">
        <v>2709</v>
      </c>
      <c r="B68">
        <v>0.5</v>
      </c>
      <c r="C68">
        <v>2</v>
      </c>
      <c r="D68">
        <v>7</v>
      </c>
      <c r="E68">
        <v>0</v>
      </c>
      <c r="F68">
        <v>52</v>
      </c>
      <c r="G68">
        <v>317</v>
      </c>
      <c r="H68">
        <v>5</v>
      </c>
      <c r="I68">
        <v>25</v>
      </c>
      <c r="J68">
        <v>12</v>
      </c>
      <c r="K68" t="s">
        <v>2677</v>
      </c>
    </row>
    <row r="69" spans="1:15" x14ac:dyDescent="0.25">
      <c r="A69" t="s">
        <v>2710</v>
      </c>
      <c r="B69">
        <v>0.5</v>
      </c>
      <c r="C69">
        <v>5</v>
      </c>
      <c r="D69">
        <v>7</v>
      </c>
      <c r="E69">
        <v>3</v>
      </c>
      <c r="F69">
        <v>38</v>
      </c>
      <c r="G69">
        <v>420</v>
      </c>
      <c r="H69">
        <v>5</v>
      </c>
      <c r="I69">
        <v>31</v>
      </c>
      <c r="J69">
        <v>31</v>
      </c>
      <c r="K69" t="s">
        <v>2677</v>
      </c>
    </row>
    <row r="70" spans="1:15" x14ac:dyDescent="0.25">
      <c r="A70" t="s">
        <v>2711</v>
      </c>
      <c r="B70">
        <v>0.5</v>
      </c>
      <c r="C70">
        <v>4</v>
      </c>
      <c r="D70">
        <v>2</v>
      </c>
      <c r="E70">
        <v>0</v>
      </c>
      <c r="F70">
        <v>72</v>
      </c>
      <c r="G70">
        <v>475</v>
      </c>
      <c r="H70">
        <v>6</v>
      </c>
      <c r="I70">
        <v>40</v>
      </c>
      <c r="J70">
        <v>21</v>
      </c>
      <c r="K70" t="s">
        <v>2677</v>
      </c>
    </row>
    <row r="71" spans="1:15" x14ac:dyDescent="0.25">
      <c r="A71" t="s">
        <v>2712</v>
      </c>
      <c r="B71">
        <v>0.5</v>
      </c>
      <c r="C71">
        <v>7</v>
      </c>
      <c r="D71">
        <v>1</v>
      </c>
      <c r="E71">
        <v>0</v>
      </c>
      <c r="F71">
        <v>119</v>
      </c>
      <c r="G71">
        <v>348</v>
      </c>
      <c r="H71">
        <v>2</v>
      </c>
      <c r="I71">
        <v>24</v>
      </c>
      <c r="J71">
        <v>20</v>
      </c>
      <c r="K71" t="s">
        <v>2677</v>
      </c>
    </row>
    <row r="72" spans="1:15" x14ac:dyDescent="0.25">
      <c r="A72" t="s">
        <v>2713</v>
      </c>
      <c r="B72">
        <v>0.5</v>
      </c>
      <c r="C72">
        <v>5</v>
      </c>
      <c r="D72">
        <v>1</v>
      </c>
      <c r="E72">
        <v>0</v>
      </c>
      <c r="F72">
        <v>147</v>
      </c>
      <c r="G72">
        <v>339</v>
      </c>
      <c r="H72">
        <v>6</v>
      </c>
      <c r="I72">
        <v>25</v>
      </c>
      <c r="J72">
        <v>31</v>
      </c>
      <c r="K72" t="s">
        <v>2677</v>
      </c>
    </row>
    <row r="73" spans="1:15" x14ac:dyDescent="0.25">
      <c r="A73" t="s">
        <v>2714</v>
      </c>
      <c r="B73">
        <v>0</v>
      </c>
      <c r="C73">
        <v>2</v>
      </c>
      <c r="D73">
        <v>7</v>
      </c>
      <c r="E73">
        <v>8</v>
      </c>
      <c r="F73">
        <v>133</v>
      </c>
      <c r="G73">
        <v>652</v>
      </c>
      <c r="H73">
        <v>14</v>
      </c>
      <c r="I73">
        <v>58</v>
      </c>
      <c r="J73">
        <v>56</v>
      </c>
      <c r="K73" t="s">
        <v>2715</v>
      </c>
      <c r="M73">
        <f t="shared" ref="M73:M87" si="3">4.328 -1.5254*E73 +8.7869*H73 -4.5027*J73</f>
        <v>-137.00980000000001</v>
      </c>
      <c r="N73">
        <f t="shared" ref="N73:N87" si="4">10.0917 +7.9273*D73 -4.3736*F73 +6.7933*J73</f>
        <v>-135.68119999999999</v>
      </c>
      <c r="O73">
        <f t="shared" ref="O73:O87" si="5">MAX(M73:N73)</f>
        <v>-135.68119999999999</v>
      </c>
    </row>
    <row r="74" spans="1:15" x14ac:dyDescent="0.25">
      <c r="A74" t="s">
        <v>2716</v>
      </c>
      <c r="B74">
        <v>0</v>
      </c>
      <c r="C74">
        <v>7</v>
      </c>
      <c r="D74">
        <v>0</v>
      </c>
      <c r="E74">
        <v>2</v>
      </c>
      <c r="F74">
        <v>69</v>
      </c>
      <c r="G74">
        <v>363</v>
      </c>
      <c r="H74">
        <v>10</v>
      </c>
      <c r="I74">
        <v>40</v>
      </c>
      <c r="J74">
        <v>28</v>
      </c>
      <c r="K74" t="s">
        <v>2715</v>
      </c>
      <c r="M74">
        <f t="shared" si="3"/>
        <v>-36.929400000000001</v>
      </c>
      <c r="N74">
        <f t="shared" si="4"/>
        <v>-101.47429999999997</v>
      </c>
      <c r="O74">
        <f t="shared" si="5"/>
        <v>-36.929400000000001</v>
      </c>
    </row>
    <row r="75" spans="1:15" x14ac:dyDescent="0.25">
      <c r="A75" t="s">
        <v>2717</v>
      </c>
      <c r="B75">
        <v>0</v>
      </c>
      <c r="C75">
        <v>9</v>
      </c>
      <c r="D75">
        <v>3</v>
      </c>
      <c r="E75">
        <v>2</v>
      </c>
      <c r="F75">
        <v>150</v>
      </c>
      <c r="G75">
        <v>688</v>
      </c>
      <c r="H75">
        <v>2</v>
      </c>
      <c r="I75">
        <v>79</v>
      </c>
      <c r="J75">
        <v>44</v>
      </c>
      <c r="K75" t="s">
        <v>2715</v>
      </c>
      <c r="M75">
        <f t="shared" si="3"/>
        <v>-179.26779999999999</v>
      </c>
      <c r="N75">
        <f t="shared" si="4"/>
        <v>-323.26119999999992</v>
      </c>
      <c r="O75">
        <f t="shared" si="5"/>
        <v>-179.26779999999999</v>
      </c>
    </row>
    <row r="76" spans="1:15" x14ac:dyDescent="0.25">
      <c r="A76" t="s">
        <v>2718</v>
      </c>
      <c r="B76">
        <v>0</v>
      </c>
      <c r="C76">
        <v>1</v>
      </c>
      <c r="D76">
        <v>5</v>
      </c>
      <c r="E76">
        <v>7</v>
      </c>
      <c r="F76">
        <v>62</v>
      </c>
      <c r="G76">
        <v>322</v>
      </c>
      <c r="H76">
        <v>21</v>
      </c>
      <c r="I76">
        <v>20</v>
      </c>
      <c r="J76">
        <v>16</v>
      </c>
      <c r="K76" t="s">
        <v>2715</v>
      </c>
      <c r="M76">
        <f t="shared" si="3"/>
        <v>106.13189999999999</v>
      </c>
      <c r="N76">
        <f t="shared" si="4"/>
        <v>-112.74219999999994</v>
      </c>
      <c r="O76" s="1">
        <f t="shared" si="5"/>
        <v>106.13189999999999</v>
      </c>
    </row>
    <row r="77" spans="1:15" x14ac:dyDescent="0.25">
      <c r="A77" t="s">
        <v>2719</v>
      </c>
      <c r="B77">
        <v>0</v>
      </c>
      <c r="C77">
        <v>5</v>
      </c>
      <c r="D77">
        <v>11</v>
      </c>
      <c r="E77">
        <v>4</v>
      </c>
      <c r="F77">
        <v>105</v>
      </c>
      <c r="G77">
        <v>499</v>
      </c>
      <c r="H77">
        <v>10</v>
      </c>
      <c r="I77">
        <v>51</v>
      </c>
      <c r="J77">
        <v>37</v>
      </c>
      <c r="K77" t="s">
        <v>2715</v>
      </c>
      <c r="M77">
        <f t="shared" si="3"/>
        <v>-80.504499999999993</v>
      </c>
      <c r="N77">
        <f t="shared" si="4"/>
        <v>-110.58389999999991</v>
      </c>
      <c r="O77">
        <f t="shared" si="5"/>
        <v>-80.504499999999993</v>
      </c>
    </row>
    <row r="78" spans="1:15" x14ac:dyDescent="0.25">
      <c r="A78" t="s">
        <v>2720</v>
      </c>
      <c r="B78">
        <v>0</v>
      </c>
      <c r="C78">
        <v>6</v>
      </c>
      <c r="D78">
        <v>5</v>
      </c>
      <c r="E78">
        <v>3</v>
      </c>
      <c r="F78">
        <v>86</v>
      </c>
      <c r="G78">
        <v>320</v>
      </c>
      <c r="H78">
        <v>20</v>
      </c>
      <c r="I78">
        <v>23</v>
      </c>
      <c r="J78">
        <v>45</v>
      </c>
      <c r="K78" t="s">
        <v>2715</v>
      </c>
      <c r="M78">
        <f t="shared" si="3"/>
        <v>-27.131699999999995</v>
      </c>
      <c r="N78">
        <f t="shared" si="4"/>
        <v>-20.702899999999943</v>
      </c>
      <c r="O78">
        <f t="shared" si="5"/>
        <v>-20.702899999999943</v>
      </c>
    </row>
    <row r="79" spans="1:15" x14ac:dyDescent="0.25">
      <c r="A79" t="s">
        <v>2721</v>
      </c>
      <c r="B79">
        <v>0</v>
      </c>
      <c r="C79">
        <v>1</v>
      </c>
      <c r="D79">
        <v>3</v>
      </c>
      <c r="E79">
        <v>2</v>
      </c>
      <c r="F79">
        <v>140</v>
      </c>
      <c r="G79">
        <v>465</v>
      </c>
      <c r="H79">
        <v>8</v>
      </c>
      <c r="I79">
        <v>27</v>
      </c>
      <c r="J79">
        <v>32</v>
      </c>
      <c r="K79" t="s">
        <v>2715</v>
      </c>
      <c r="M79">
        <f t="shared" si="3"/>
        <v>-72.51400000000001</v>
      </c>
      <c r="N79">
        <f t="shared" si="4"/>
        <v>-361.04479999999995</v>
      </c>
      <c r="O79">
        <f t="shared" si="5"/>
        <v>-72.51400000000001</v>
      </c>
    </row>
    <row r="80" spans="1:15" x14ac:dyDescent="0.25">
      <c r="A80" t="s">
        <v>2722</v>
      </c>
      <c r="B80">
        <v>0</v>
      </c>
      <c r="C80">
        <v>1</v>
      </c>
      <c r="D80">
        <v>1</v>
      </c>
      <c r="E80">
        <v>3</v>
      </c>
      <c r="F80">
        <v>79</v>
      </c>
      <c r="G80">
        <v>216</v>
      </c>
      <c r="H80">
        <v>4</v>
      </c>
      <c r="I80">
        <v>10</v>
      </c>
      <c r="J80">
        <v>21</v>
      </c>
      <c r="K80" t="s">
        <v>2715</v>
      </c>
      <c r="M80">
        <f t="shared" si="3"/>
        <v>-59.657299999999992</v>
      </c>
      <c r="N80">
        <f t="shared" si="4"/>
        <v>-184.83609999999996</v>
      </c>
      <c r="O80">
        <f t="shared" si="5"/>
        <v>-59.657299999999992</v>
      </c>
    </row>
    <row r="81" spans="1:15" x14ac:dyDescent="0.25">
      <c r="A81" t="s">
        <v>2723</v>
      </c>
      <c r="B81">
        <v>0</v>
      </c>
      <c r="C81">
        <v>3</v>
      </c>
      <c r="D81">
        <v>0</v>
      </c>
      <c r="E81">
        <v>0</v>
      </c>
      <c r="F81">
        <v>49</v>
      </c>
      <c r="G81">
        <v>237</v>
      </c>
      <c r="H81">
        <v>1</v>
      </c>
      <c r="I81">
        <v>21</v>
      </c>
      <c r="J81">
        <v>25</v>
      </c>
      <c r="K81" t="s">
        <v>2715</v>
      </c>
      <c r="M81">
        <f t="shared" si="3"/>
        <v>-99.45259999999999</v>
      </c>
      <c r="N81">
        <f t="shared" si="4"/>
        <v>-34.382199999999983</v>
      </c>
      <c r="O81">
        <f t="shared" si="5"/>
        <v>-34.382199999999983</v>
      </c>
    </row>
    <row r="82" spans="1:15" x14ac:dyDescent="0.25">
      <c r="A82" t="s">
        <v>2724</v>
      </c>
      <c r="B82">
        <v>0</v>
      </c>
      <c r="C82">
        <v>4</v>
      </c>
      <c r="D82">
        <v>5</v>
      </c>
      <c r="E82">
        <v>3</v>
      </c>
      <c r="F82">
        <v>96</v>
      </c>
      <c r="G82">
        <v>332</v>
      </c>
      <c r="H82">
        <v>3</v>
      </c>
      <c r="I82">
        <v>38</v>
      </c>
      <c r="J82">
        <v>17</v>
      </c>
      <c r="K82" t="s">
        <v>2715</v>
      </c>
      <c r="M82">
        <f t="shared" si="3"/>
        <v>-50.433400000000006</v>
      </c>
      <c r="N82">
        <f t="shared" si="4"/>
        <v>-254.65129999999994</v>
      </c>
      <c r="O82">
        <f t="shared" si="5"/>
        <v>-50.433400000000006</v>
      </c>
    </row>
    <row r="83" spans="1:15" x14ac:dyDescent="0.25">
      <c r="A83" t="s">
        <v>2725</v>
      </c>
      <c r="B83">
        <v>0</v>
      </c>
      <c r="C83">
        <v>8</v>
      </c>
      <c r="D83">
        <v>2</v>
      </c>
      <c r="E83">
        <v>0</v>
      </c>
      <c r="F83">
        <v>89</v>
      </c>
      <c r="G83">
        <v>251</v>
      </c>
      <c r="H83">
        <v>6</v>
      </c>
      <c r="I83">
        <v>23</v>
      </c>
      <c r="J83">
        <v>16</v>
      </c>
      <c r="K83" t="s">
        <v>2715</v>
      </c>
      <c r="M83">
        <f t="shared" si="3"/>
        <v>-14.9938</v>
      </c>
      <c r="N83">
        <f t="shared" si="4"/>
        <v>-254.61129999999994</v>
      </c>
      <c r="O83">
        <f t="shared" si="5"/>
        <v>-14.9938</v>
      </c>
    </row>
    <row r="84" spans="1:15" x14ac:dyDescent="0.25">
      <c r="A84" t="s">
        <v>2726</v>
      </c>
      <c r="B84">
        <v>0</v>
      </c>
      <c r="C84">
        <v>6</v>
      </c>
      <c r="D84">
        <v>2</v>
      </c>
      <c r="E84">
        <v>2</v>
      </c>
      <c r="F84">
        <v>66</v>
      </c>
      <c r="G84">
        <v>238</v>
      </c>
      <c r="H84">
        <v>1</v>
      </c>
      <c r="I84">
        <v>9</v>
      </c>
      <c r="J84">
        <v>30</v>
      </c>
      <c r="K84" t="s">
        <v>2715</v>
      </c>
      <c r="M84">
        <f t="shared" si="3"/>
        <v>-125.01689999999999</v>
      </c>
      <c r="N84">
        <f t="shared" si="4"/>
        <v>-58.912299999999988</v>
      </c>
      <c r="O84">
        <f t="shared" si="5"/>
        <v>-58.912299999999988</v>
      </c>
    </row>
    <row r="85" spans="1:15" x14ac:dyDescent="0.25">
      <c r="A85" t="s">
        <v>2727</v>
      </c>
      <c r="B85">
        <v>0</v>
      </c>
      <c r="C85">
        <v>18</v>
      </c>
      <c r="D85">
        <v>0</v>
      </c>
      <c r="E85">
        <v>4</v>
      </c>
      <c r="F85">
        <v>180</v>
      </c>
      <c r="G85">
        <v>419</v>
      </c>
      <c r="H85">
        <v>0</v>
      </c>
      <c r="I85">
        <v>41</v>
      </c>
      <c r="J85">
        <v>24</v>
      </c>
      <c r="K85" t="s">
        <v>2715</v>
      </c>
      <c r="M85">
        <f t="shared" si="3"/>
        <v>-109.83839999999999</v>
      </c>
      <c r="N85">
        <f t="shared" si="4"/>
        <v>-614.11709999999994</v>
      </c>
      <c r="O85">
        <f t="shared" si="5"/>
        <v>-109.83839999999999</v>
      </c>
    </row>
    <row r="86" spans="1:15" x14ac:dyDescent="0.25">
      <c r="A86" t="s">
        <v>2728</v>
      </c>
      <c r="B86">
        <v>0</v>
      </c>
      <c r="C86">
        <v>4</v>
      </c>
      <c r="D86">
        <v>9</v>
      </c>
      <c r="E86">
        <v>1</v>
      </c>
      <c r="F86">
        <v>55</v>
      </c>
      <c r="G86">
        <v>381</v>
      </c>
      <c r="H86">
        <v>9</v>
      </c>
      <c r="I86">
        <v>8</v>
      </c>
      <c r="J86">
        <v>23</v>
      </c>
      <c r="K86" t="s">
        <v>2715</v>
      </c>
      <c r="M86">
        <f t="shared" si="3"/>
        <v>-21.677400000000006</v>
      </c>
      <c r="N86">
        <f t="shared" si="4"/>
        <v>-2.8646999999999707</v>
      </c>
      <c r="O86">
        <f t="shared" si="5"/>
        <v>-2.8646999999999707</v>
      </c>
    </row>
    <row r="87" spans="1:15" x14ac:dyDescent="0.25">
      <c r="A87" t="s">
        <v>2729</v>
      </c>
      <c r="B87">
        <v>0</v>
      </c>
      <c r="C87">
        <v>5</v>
      </c>
      <c r="D87">
        <v>9</v>
      </c>
      <c r="E87">
        <v>0</v>
      </c>
      <c r="F87">
        <v>102</v>
      </c>
      <c r="G87">
        <v>493</v>
      </c>
      <c r="H87">
        <v>7</v>
      </c>
      <c r="I87">
        <v>44</v>
      </c>
      <c r="J87">
        <v>48</v>
      </c>
      <c r="K87" t="s">
        <v>2715</v>
      </c>
      <c r="M87">
        <f t="shared" si="3"/>
        <v>-150.29329999999999</v>
      </c>
      <c r="N87">
        <f t="shared" si="4"/>
        <v>-38.591400000000021</v>
      </c>
      <c r="O87">
        <f t="shared" si="5"/>
        <v>-38.591400000000021</v>
      </c>
    </row>
    <row r="89" spans="1:15" x14ac:dyDescent="0.25">
      <c r="M89">
        <v>72.727272727272705</v>
      </c>
      <c r="N89">
        <v>13.636363636363599</v>
      </c>
      <c r="O89">
        <v>86.363636363636402</v>
      </c>
    </row>
    <row r="90" spans="1:15" x14ac:dyDescent="0.25">
      <c r="M90">
        <v>93.3333333333333</v>
      </c>
      <c r="N90">
        <v>100</v>
      </c>
      <c r="O90">
        <v>93.3333333333333</v>
      </c>
    </row>
    <row r="91" spans="1:15" x14ac:dyDescent="0.25">
      <c r="M91">
        <v>81.081081081081095</v>
      </c>
      <c r="N91">
        <v>48.648648648648702</v>
      </c>
      <c r="O91">
        <v>89.189189189189193</v>
      </c>
    </row>
  </sheetData>
  <pageMargins left="0.7" right="0.7" top="0.75" bottom="0.75" header="0.3" footer="0.3"/>
  <pageSetup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B249-D1DF-4877-8AF4-0067BC9C8311}">
  <dimension ref="A1:S48"/>
  <sheetViews>
    <sheetView tabSelected="1" topLeftCell="A40" workbookViewId="0">
      <selection activeCell="J55" sqref="J55"/>
    </sheetView>
  </sheetViews>
  <sheetFormatPr defaultRowHeight="15" x14ac:dyDescent="0.25"/>
  <sheetData>
    <row r="1" spans="1:19" x14ac:dyDescent="0.25">
      <c r="A1" t="s">
        <v>2730</v>
      </c>
      <c r="B1" t="s">
        <v>2345</v>
      </c>
      <c r="C1" t="s">
        <v>2346</v>
      </c>
      <c r="D1" t="s">
        <v>2347</v>
      </c>
      <c r="E1" t="s">
        <v>2348</v>
      </c>
      <c r="F1" t="s">
        <v>2349</v>
      </c>
      <c r="G1" t="s">
        <v>2350</v>
      </c>
      <c r="H1" t="s">
        <v>2351</v>
      </c>
      <c r="I1" t="s">
        <v>2352</v>
      </c>
      <c r="J1" t="s">
        <v>2487</v>
      </c>
      <c r="K1" t="s">
        <v>2488</v>
      </c>
      <c r="L1" t="s">
        <v>2489</v>
      </c>
      <c r="M1" t="s">
        <v>2490</v>
      </c>
      <c r="N1" t="s">
        <v>2491</v>
      </c>
    </row>
    <row r="2" spans="1:19" x14ac:dyDescent="0.25">
      <c r="A2" t="s">
        <v>2731</v>
      </c>
      <c r="B2">
        <v>13</v>
      </c>
      <c r="C2">
        <v>11</v>
      </c>
      <c r="D2">
        <v>18</v>
      </c>
      <c r="E2">
        <v>178</v>
      </c>
      <c r="F2">
        <v>1575</v>
      </c>
      <c r="G2">
        <v>152</v>
      </c>
      <c r="H2">
        <v>355</v>
      </c>
      <c r="I2">
        <v>19</v>
      </c>
      <c r="J2">
        <v>3585</v>
      </c>
      <c r="K2">
        <v>1322</v>
      </c>
      <c r="L2">
        <v>768</v>
      </c>
      <c r="M2">
        <v>0</v>
      </c>
      <c r="N2">
        <v>689</v>
      </c>
      <c r="P2">
        <f>-1.4488 +6.9615*G2 -2.1248*I2 -3.8283*K2</f>
        <v>-4044.6846</v>
      </c>
      <c r="Q2">
        <f>10.8726 +9.3158*C2 -4.3087*I2 -0.19*K2</f>
        <v>-219.69890000000001</v>
      </c>
      <c r="R2" s="9">
        <f>5.1235 +6.758*H2 +2.5267*J2 -4.0934*L2</f>
        <v>8318.7017999999989</v>
      </c>
      <c r="S2">
        <f>MAX(P2:R2)</f>
        <v>8318.7017999999989</v>
      </c>
    </row>
    <row r="3" spans="1:19" x14ac:dyDescent="0.25">
      <c r="A3" t="s">
        <v>2732</v>
      </c>
      <c r="B3">
        <v>1</v>
      </c>
      <c r="C3">
        <v>24</v>
      </c>
      <c r="D3">
        <v>44</v>
      </c>
      <c r="E3">
        <v>200</v>
      </c>
      <c r="F3">
        <v>2551</v>
      </c>
      <c r="G3">
        <v>295</v>
      </c>
      <c r="H3">
        <v>367</v>
      </c>
      <c r="I3">
        <v>51</v>
      </c>
      <c r="J3">
        <v>3920</v>
      </c>
      <c r="K3">
        <v>26</v>
      </c>
      <c r="L3">
        <v>2152</v>
      </c>
      <c r="M3">
        <v>0</v>
      </c>
      <c r="N3">
        <v>485</v>
      </c>
      <c r="P3">
        <f>-1.4488 +6.9615*G3 -2.1248*I3 -3.8283*K3</f>
        <v>1844.2930999999999</v>
      </c>
      <c r="Q3">
        <f>10.8726 +9.3158*C3 -4.3087*I3 -0.19*K3</f>
        <v>9.7681000000000004</v>
      </c>
      <c r="R3">
        <f>5.1235 +6.758*H3 +2.5267*J3 -4.0934*L3</f>
        <v>3580.9767000000011</v>
      </c>
      <c r="S3">
        <f t="shared" ref="S3:S44" si="0">MAX(P3:R3)</f>
        <v>3580.9767000000011</v>
      </c>
    </row>
    <row r="4" spans="1:19" x14ac:dyDescent="0.25">
      <c r="A4" t="s">
        <v>2733</v>
      </c>
      <c r="B4">
        <v>2</v>
      </c>
      <c r="C4">
        <v>17</v>
      </c>
      <c r="D4">
        <v>10</v>
      </c>
      <c r="E4">
        <v>322</v>
      </c>
      <c r="F4">
        <v>2536</v>
      </c>
      <c r="G4">
        <v>119</v>
      </c>
      <c r="H4">
        <v>250</v>
      </c>
      <c r="I4">
        <v>48</v>
      </c>
      <c r="J4">
        <v>5213</v>
      </c>
      <c r="K4">
        <v>38</v>
      </c>
      <c r="L4">
        <v>2250</v>
      </c>
      <c r="M4">
        <v>0</v>
      </c>
      <c r="N4">
        <v>1626</v>
      </c>
      <c r="P4">
        <f>-1.4488 +6.9615*G4 -2.1248*I4 -3.8283*K4</f>
        <v>579.50389999999993</v>
      </c>
      <c r="Q4">
        <f>10.8726 +9.3158*C4 -4.3087*I4 -0.19*K4</f>
        <v>-44.796400000000006</v>
      </c>
      <c r="R4">
        <f>5.1235 +6.758*H4 +2.5267*J4 -4.0934*L4</f>
        <v>5656.1605999999992</v>
      </c>
      <c r="S4">
        <f t="shared" si="0"/>
        <v>5656.1605999999992</v>
      </c>
    </row>
    <row r="5" spans="1:19" x14ac:dyDescent="0.25">
      <c r="A5" t="s">
        <v>2734</v>
      </c>
      <c r="B5">
        <v>6</v>
      </c>
      <c r="C5">
        <v>38</v>
      </c>
      <c r="D5">
        <v>5</v>
      </c>
      <c r="E5">
        <v>202</v>
      </c>
      <c r="F5">
        <v>1990</v>
      </c>
      <c r="G5">
        <v>58</v>
      </c>
      <c r="H5">
        <v>187</v>
      </c>
      <c r="I5">
        <v>29</v>
      </c>
      <c r="J5">
        <v>4011</v>
      </c>
      <c r="K5">
        <v>23</v>
      </c>
      <c r="L5">
        <v>1349</v>
      </c>
      <c r="M5">
        <v>0</v>
      </c>
      <c r="N5">
        <v>261</v>
      </c>
      <c r="P5">
        <f>-1.4488 +6.9615*G5 -2.1248*I5 -3.8283*K5</f>
        <v>252.6481</v>
      </c>
      <c r="Q5">
        <f>10.8726 +9.3158*C5 -4.3087*I5 -0.19*K5</f>
        <v>235.55069999999995</v>
      </c>
      <c r="R5">
        <f>5.1235 +6.758*H5 +2.5267*J5 -4.0934*L5</f>
        <v>5881.4666000000007</v>
      </c>
      <c r="S5">
        <f t="shared" si="0"/>
        <v>5881.4666000000007</v>
      </c>
    </row>
    <row r="6" spans="1:19" x14ac:dyDescent="0.25">
      <c r="A6" t="s">
        <v>2735</v>
      </c>
      <c r="B6">
        <v>2</v>
      </c>
      <c r="C6">
        <v>16</v>
      </c>
      <c r="D6">
        <v>22</v>
      </c>
      <c r="E6">
        <v>197</v>
      </c>
      <c r="F6">
        <v>2986</v>
      </c>
      <c r="G6">
        <v>166</v>
      </c>
      <c r="H6">
        <v>304</v>
      </c>
      <c r="I6">
        <v>50</v>
      </c>
      <c r="J6">
        <v>5269</v>
      </c>
      <c r="K6">
        <v>75</v>
      </c>
      <c r="L6">
        <v>2279</v>
      </c>
      <c r="M6">
        <v>0</v>
      </c>
      <c r="N6">
        <v>875</v>
      </c>
      <c r="P6">
        <f>-1.4488 +6.9615*G6 -2.1248*I6 -3.8283*K6</f>
        <v>760.79770000000008</v>
      </c>
      <c r="Q6">
        <f>10.8726 +9.3158*C6 -4.3087*I6 -0.19*K6</f>
        <v>-69.759600000000006</v>
      </c>
      <c r="R6">
        <f>5.1235 +6.758*H6 +2.5267*J6 -4.0934*L6</f>
        <v>6043.8792000000012</v>
      </c>
      <c r="S6">
        <f t="shared" si="0"/>
        <v>6043.8792000000012</v>
      </c>
    </row>
    <row r="7" spans="1:19" x14ac:dyDescent="0.25">
      <c r="A7" t="s">
        <v>2736</v>
      </c>
      <c r="B7">
        <v>21</v>
      </c>
      <c r="C7">
        <v>27</v>
      </c>
      <c r="D7">
        <v>37</v>
      </c>
      <c r="E7">
        <v>260</v>
      </c>
      <c r="F7">
        <v>2715</v>
      </c>
      <c r="G7">
        <v>260</v>
      </c>
      <c r="H7">
        <v>475</v>
      </c>
      <c r="I7">
        <v>54</v>
      </c>
      <c r="J7">
        <v>3441</v>
      </c>
      <c r="K7">
        <v>650</v>
      </c>
      <c r="L7">
        <v>1732</v>
      </c>
      <c r="M7">
        <v>0</v>
      </c>
      <c r="N7">
        <v>1660</v>
      </c>
      <c r="P7">
        <f>-1.4488 +6.9615*G7 -2.1248*I7 -3.8283*K7</f>
        <v>-794.59299999999985</v>
      </c>
      <c r="Q7">
        <f>10.8726 +9.3158*C7 -4.3087*I7 -0.19*K7</f>
        <v>-93.770600000000059</v>
      </c>
      <c r="R7">
        <f>5.1235 +6.758*H7 +2.5267*J7 -4.0934*L7</f>
        <v>4819.7794000000013</v>
      </c>
      <c r="S7">
        <f t="shared" si="0"/>
        <v>4819.7794000000013</v>
      </c>
    </row>
    <row r="8" spans="1:19" x14ac:dyDescent="0.25">
      <c r="A8" t="s">
        <v>2737</v>
      </c>
      <c r="B8">
        <v>0</v>
      </c>
      <c r="C8">
        <v>21</v>
      </c>
      <c r="D8">
        <v>20</v>
      </c>
      <c r="E8">
        <v>239</v>
      </c>
      <c r="F8">
        <v>2460</v>
      </c>
      <c r="G8">
        <v>184</v>
      </c>
      <c r="H8">
        <v>342</v>
      </c>
      <c r="I8">
        <v>35</v>
      </c>
      <c r="J8">
        <v>4484</v>
      </c>
      <c r="K8">
        <v>124</v>
      </c>
      <c r="L8">
        <v>1801</v>
      </c>
      <c r="M8">
        <v>0</v>
      </c>
      <c r="N8">
        <v>1234</v>
      </c>
      <c r="P8">
        <f>-1.4488 +6.9615*G8 -2.1248*I8 -3.8283*K8</f>
        <v>730.3900000000001</v>
      </c>
      <c r="Q8">
        <f>10.8726 +9.3158*C8 -4.3087*I8 -0.19*K8</f>
        <v>32.139900000000011</v>
      </c>
      <c r="R8">
        <f>5.1235 +6.758*H8 +2.5267*J8 -4.0934*L8</f>
        <v>6273.8689000000004</v>
      </c>
      <c r="S8">
        <f t="shared" si="0"/>
        <v>6273.8689000000004</v>
      </c>
    </row>
    <row r="9" spans="1:19" x14ac:dyDescent="0.25">
      <c r="A9" t="s">
        <v>2738</v>
      </c>
      <c r="B9">
        <v>4</v>
      </c>
      <c r="C9">
        <v>24</v>
      </c>
      <c r="D9">
        <v>32</v>
      </c>
      <c r="E9">
        <v>248</v>
      </c>
      <c r="F9">
        <v>1903</v>
      </c>
      <c r="G9">
        <v>281</v>
      </c>
      <c r="H9">
        <v>394</v>
      </c>
      <c r="I9">
        <v>43</v>
      </c>
      <c r="J9">
        <v>4698</v>
      </c>
      <c r="K9">
        <v>3730</v>
      </c>
      <c r="L9">
        <v>1891</v>
      </c>
      <c r="M9">
        <v>0</v>
      </c>
      <c r="N9">
        <v>1810</v>
      </c>
      <c r="P9">
        <f>-1.4488 +6.9615*G9 -2.1248*I9 -3.8283*K9</f>
        <v>-12416.1927</v>
      </c>
      <c r="Q9">
        <f>10.8726 +9.3158*C9 -4.3087*I9 -0.19*K9</f>
        <v>-659.52230000000009</v>
      </c>
      <c r="R9">
        <f>5.1235 +6.758*H9 +2.5267*J9 -4.0934*L9</f>
        <v>6797.5926999999992</v>
      </c>
      <c r="S9">
        <f t="shared" si="0"/>
        <v>6797.5926999999992</v>
      </c>
    </row>
    <row r="10" spans="1:19" x14ac:dyDescent="0.25">
      <c r="A10" t="s">
        <v>2739</v>
      </c>
      <c r="B10">
        <v>2</v>
      </c>
      <c r="C10">
        <v>28</v>
      </c>
      <c r="D10">
        <v>17</v>
      </c>
      <c r="E10">
        <v>457</v>
      </c>
      <c r="F10">
        <v>4158</v>
      </c>
      <c r="G10">
        <v>102</v>
      </c>
      <c r="H10">
        <v>541</v>
      </c>
      <c r="I10">
        <v>43</v>
      </c>
      <c r="J10">
        <v>4441</v>
      </c>
      <c r="K10">
        <v>133</v>
      </c>
      <c r="L10">
        <v>2629</v>
      </c>
      <c r="M10">
        <v>0</v>
      </c>
      <c r="N10">
        <v>1264</v>
      </c>
      <c r="P10">
        <f>-1.4488 +6.9615*G10 -2.1248*I10 -3.8283*K10</f>
        <v>108.09389999999996</v>
      </c>
      <c r="Q10">
        <f>10.8726 +9.3158*C10 -4.3087*I10 -0.19*K10</f>
        <v>61.170899999999975</v>
      </c>
      <c r="R10">
        <f>5.1235 +6.758*H10 +2.5267*J10 -4.0934*L10</f>
        <v>4120.7276000000002</v>
      </c>
      <c r="S10">
        <f t="shared" si="0"/>
        <v>4120.7276000000002</v>
      </c>
    </row>
    <row r="11" spans="1:19" x14ac:dyDescent="0.25">
      <c r="A11" t="s">
        <v>2740</v>
      </c>
      <c r="B11">
        <v>2</v>
      </c>
      <c r="C11">
        <v>3</v>
      </c>
      <c r="D11">
        <v>5</v>
      </c>
      <c r="E11">
        <v>91</v>
      </c>
      <c r="F11">
        <v>1280</v>
      </c>
      <c r="G11">
        <v>57</v>
      </c>
      <c r="H11">
        <v>162</v>
      </c>
      <c r="I11">
        <v>19</v>
      </c>
      <c r="J11">
        <v>1488</v>
      </c>
      <c r="K11">
        <v>1623</v>
      </c>
      <c r="L11">
        <v>941</v>
      </c>
      <c r="M11">
        <v>0</v>
      </c>
      <c r="N11">
        <v>563</v>
      </c>
      <c r="P11">
        <f>-1.4488 +6.9615*G11 -2.1248*I11 -3.8283*K11</f>
        <v>-5858.3454000000002</v>
      </c>
      <c r="Q11">
        <f>10.8726 +9.3158*C11 -4.3087*I11 -0.19*K11</f>
        <v>-351.4153</v>
      </c>
      <c r="R11">
        <f>5.1235 +6.758*H11 +2.5267*J11 -4.0934*L11</f>
        <v>1007.7597000000005</v>
      </c>
      <c r="S11">
        <f t="shared" si="0"/>
        <v>1007.7597000000005</v>
      </c>
    </row>
    <row r="12" spans="1:19" x14ac:dyDescent="0.25">
      <c r="A12" t="s">
        <v>2741</v>
      </c>
      <c r="B12">
        <v>4</v>
      </c>
      <c r="C12">
        <v>44</v>
      </c>
      <c r="D12">
        <v>12</v>
      </c>
      <c r="E12">
        <v>232</v>
      </c>
      <c r="F12">
        <v>3788</v>
      </c>
      <c r="G12">
        <v>63</v>
      </c>
      <c r="H12">
        <v>225</v>
      </c>
      <c r="I12">
        <v>65</v>
      </c>
      <c r="J12">
        <v>2166</v>
      </c>
      <c r="K12">
        <v>12</v>
      </c>
      <c r="L12">
        <v>3797</v>
      </c>
      <c r="M12">
        <v>0</v>
      </c>
      <c r="N12">
        <v>552</v>
      </c>
      <c r="P12">
        <f>-1.4488 +6.9615*G12 -2.1248*I12 -3.8283*K12</f>
        <v>253.07409999999999</v>
      </c>
      <c r="Q12">
        <f>10.8726 +9.3158*C12 -4.3087*I12 -0.19*K12</f>
        <v>138.42229999999998</v>
      </c>
      <c r="R12">
        <f>5.1235 +6.758*H12 +2.5267*J12 -4.0934*L12</f>
        <v>-8544.1340999999993</v>
      </c>
      <c r="S12">
        <f t="shared" si="0"/>
        <v>253.07409999999999</v>
      </c>
    </row>
    <row r="13" spans="1:19" x14ac:dyDescent="0.25">
      <c r="A13" t="s">
        <v>2742</v>
      </c>
      <c r="B13">
        <v>3</v>
      </c>
      <c r="C13">
        <v>37</v>
      </c>
      <c r="D13">
        <v>29</v>
      </c>
      <c r="E13">
        <v>234</v>
      </c>
      <c r="F13">
        <v>2627</v>
      </c>
      <c r="G13">
        <v>101</v>
      </c>
      <c r="H13">
        <v>406</v>
      </c>
      <c r="I13">
        <v>41</v>
      </c>
      <c r="J13">
        <v>5868</v>
      </c>
      <c r="K13">
        <v>11</v>
      </c>
      <c r="L13">
        <v>1808</v>
      </c>
      <c r="M13">
        <v>0</v>
      </c>
      <c r="N13">
        <v>651</v>
      </c>
      <c r="P13">
        <f>-1.4488 +6.9615*G13 -2.1248*I13 -3.8283*K13</f>
        <v>572.43459999999993</v>
      </c>
      <c r="Q13">
        <f>10.8726 +9.3158*C13 -4.3087*I13 -0.19*K13</f>
        <v>176.81049999999996</v>
      </c>
      <c r="R13">
        <f>5.1235 +6.758*H13 +2.5267*J13 -4.0934*L13</f>
        <v>10174.679899999999</v>
      </c>
      <c r="S13">
        <f t="shared" si="0"/>
        <v>10174.679899999999</v>
      </c>
    </row>
    <row r="14" spans="1:19" x14ac:dyDescent="0.25">
      <c r="A14" t="s">
        <v>2743</v>
      </c>
      <c r="B14">
        <v>1</v>
      </c>
      <c r="C14">
        <v>60</v>
      </c>
      <c r="D14">
        <v>50</v>
      </c>
      <c r="E14">
        <v>371</v>
      </c>
      <c r="F14">
        <v>3355</v>
      </c>
      <c r="G14">
        <v>250</v>
      </c>
      <c r="H14">
        <v>466</v>
      </c>
      <c r="I14">
        <v>58</v>
      </c>
      <c r="J14">
        <v>3699</v>
      </c>
      <c r="K14">
        <v>419</v>
      </c>
      <c r="L14">
        <v>2469</v>
      </c>
      <c r="M14">
        <v>0</v>
      </c>
      <c r="N14">
        <v>4436</v>
      </c>
      <c r="P14">
        <f>-1.4488 +6.9615*G14 -2.1248*I14 -3.8283*K14</f>
        <v>11.630100000000084</v>
      </c>
      <c r="Q14">
        <f>10.8726 +9.3158*C14 -4.3087*I14 -0.19*K14</f>
        <v>240.30600000000004</v>
      </c>
      <c r="R14">
        <f>5.1235 +6.758*H14 +2.5267*J14 -4.0934*L14</f>
        <v>2394.0102000000006</v>
      </c>
      <c r="S14">
        <f t="shared" si="0"/>
        <v>2394.0102000000006</v>
      </c>
    </row>
    <row r="15" spans="1:19" x14ac:dyDescent="0.25">
      <c r="A15" t="s">
        <v>2744</v>
      </c>
      <c r="B15">
        <v>4</v>
      </c>
      <c r="C15">
        <v>23</v>
      </c>
      <c r="D15">
        <v>2</v>
      </c>
      <c r="E15">
        <v>281</v>
      </c>
      <c r="F15">
        <v>2929</v>
      </c>
      <c r="G15">
        <v>67</v>
      </c>
      <c r="H15">
        <v>310</v>
      </c>
      <c r="I15">
        <v>36</v>
      </c>
      <c r="J15">
        <v>5942</v>
      </c>
      <c r="K15">
        <v>7</v>
      </c>
      <c r="L15">
        <v>2788</v>
      </c>
      <c r="M15">
        <v>0</v>
      </c>
      <c r="N15">
        <v>582</v>
      </c>
      <c r="P15">
        <f>-1.4488 +6.9615*G15 -2.1248*I15 -3.8283*K15</f>
        <v>361.68080000000003</v>
      </c>
      <c r="Q15">
        <f>10.8726 +9.3158*C15 -4.3087*I15 -0.19*K15</f>
        <v>68.692799999999991</v>
      </c>
      <c r="R15">
        <f>5.1235 +6.758*H15 +2.5267*J15 -4.0934*L15</f>
        <v>5701.3557000000001</v>
      </c>
      <c r="S15">
        <f t="shared" si="0"/>
        <v>5701.3557000000001</v>
      </c>
    </row>
    <row r="16" spans="1:19" x14ac:dyDescent="0.25">
      <c r="A16" t="s">
        <v>2745</v>
      </c>
      <c r="B16">
        <v>1</v>
      </c>
      <c r="C16">
        <v>26</v>
      </c>
      <c r="D16">
        <v>7</v>
      </c>
      <c r="E16">
        <v>259</v>
      </c>
      <c r="F16">
        <v>3568</v>
      </c>
      <c r="G16">
        <v>57</v>
      </c>
      <c r="H16">
        <v>282</v>
      </c>
      <c r="I16">
        <v>93</v>
      </c>
      <c r="J16">
        <v>5368</v>
      </c>
      <c r="K16">
        <v>157</v>
      </c>
      <c r="L16">
        <v>3673</v>
      </c>
      <c r="M16">
        <v>0</v>
      </c>
      <c r="N16">
        <v>1070</v>
      </c>
      <c r="P16">
        <f>-1.4488 +6.9615*G16 -2.1248*I16 -3.8283*K16</f>
        <v>-403.2928</v>
      </c>
      <c r="Q16">
        <f>10.8726 +9.3158*C16 -4.3087*I16 -0.19*K16</f>
        <v>-177.45570000000001</v>
      </c>
      <c r="R16">
        <f>5.1235 +6.758*H16 +2.5267*J16 -4.0934*L16</f>
        <v>439.14689999999973</v>
      </c>
      <c r="S16">
        <f t="shared" si="0"/>
        <v>439.14689999999973</v>
      </c>
    </row>
    <row r="17" spans="1:19" x14ac:dyDescent="0.25">
      <c r="A17" t="s">
        <v>2746</v>
      </c>
      <c r="B17">
        <v>3</v>
      </c>
      <c r="C17">
        <v>5</v>
      </c>
      <c r="D17">
        <v>24</v>
      </c>
      <c r="E17">
        <v>258</v>
      </c>
      <c r="F17">
        <v>1058</v>
      </c>
      <c r="G17">
        <v>64</v>
      </c>
      <c r="H17">
        <v>404</v>
      </c>
      <c r="I17">
        <v>26</v>
      </c>
      <c r="J17">
        <v>2111</v>
      </c>
      <c r="K17">
        <v>627</v>
      </c>
      <c r="L17">
        <v>1669</v>
      </c>
      <c r="M17">
        <v>0</v>
      </c>
      <c r="N17">
        <v>1029</v>
      </c>
      <c r="P17">
        <f>-1.4488 +6.9615*G17 -2.1248*I17 -3.8283*K17</f>
        <v>-2011.5016999999998</v>
      </c>
      <c r="Q17">
        <f>10.8726 +9.3158*C17 -4.3087*I17 -0.19*K17</f>
        <v>-173.7046</v>
      </c>
      <c r="R17">
        <f>5.1235 +6.758*H17 +2.5267*J17 -4.0934*L17</f>
        <v>1237.3345999999992</v>
      </c>
      <c r="S17">
        <f t="shared" si="0"/>
        <v>1237.3345999999992</v>
      </c>
    </row>
    <row r="18" spans="1:19" x14ac:dyDescent="0.25">
      <c r="A18" t="s">
        <v>2747</v>
      </c>
      <c r="B18">
        <v>0</v>
      </c>
      <c r="C18">
        <v>40</v>
      </c>
      <c r="D18">
        <v>5</v>
      </c>
      <c r="E18">
        <v>213</v>
      </c>
      <c r="F18">
        <v>3066</v>
      </c>
      <c r="G18">
        <v>12</v>
      </c>
      <c r="H18">
        <v>235</v>
      </c>
      <c r="I18">
        <v>72</v>
      </c>
      <c r="J18">
        <v>1686</v>
      </c>
      <c r="K18">
        <v>9</v>
      </c>
      <c r="L18">
        <v>4014</v>
      </c>
      <c r="M18">
        <v>0</v>
      </c>
      <c r="N18">
        <v>481</v>
      </c>
      <c r="P18">
        <f>-1.4488 +6.9615*G18 -2.1248*I18 -3.8283*K18</f>
        <v>-105.35110000000002</v>
      </c>
      <c r="Q18" s="9">
        <f>10.8726 +9.3158*C18 -4.3087*I18 -0.19*K18</f>
        <v>71.568199999999919</v>
      </c>
      <c r="R18">
        <f>5.1235 +6.758*H18 +2.5267*J18 -4.0934*L18</f>
        <v>-10577.637899999998</v>
      </c>
      <c r="S18">
        <f t="shared" si="0"/>
        <v>71.568199999999919</v>
      </c>
    </row>
    <row r="19" spans="1:19" x14ac:dyDescent="0.25">
      <c r="A19" t="s">
        <v>2748</v>
      </c>
      <c r="B19">
        <v>2</v>
      </c>
      <c r="C19">
        <v>4</v>
      </c>
      <c r="D19">
        <v>11</v>
      </c>
      <c r="E19">
        <v>130</v>
      </c>
      <c r="F19">
        <v>855</v>
      </c>
      <c r="G19">
        <v>19</v>
      </c>
      <c r="H19">
        <v>225</v>
      </c>
      <c r="I19">
        <v>7</v>
      </c>
      <c r="J19">
        <v>1612</v>
      </c>
      <c r="K19">
        <v>151</v>
      </c>
      <c r="L19">
        <v>1016</v>
      </c>
      <c r="M19">
        <v>0</v>
      </c>
      <c r="N19">
        <v>898</v>
      </c>
      <c r="P19">
        <f>-1.4488 +6.9615*G19 -2.1248*I19 -3.8283*K19</f>
        <v>-462.12720000000002</v>
      </c>
      <c r="Q19">
        <f>10.8726 +9.3158*C19 -4.3087*I19 -0.19*K19</f>
        <v>-10.715100000000003</v>
      </c>
      <c r="R19">
        <f>5.1235 +6.758*H19 +2.5267*J19 -4.0934*L19</f>
        <v>1439.8194999999996</v>
      </c>
      <c r="S19">
        <f t="shared" si="0"/>
        <v>1439.8194999999996</v>
      </c>
    </row>
    <row r="20" spans="1:19" x14ac:dyDescent="0.25">
      <c r="A20" t="s">
        <v>2749</v>
      </c>
      <c r="B20">
        <v>6</v>
      </c>
      <c r="C20">
        <v>3</v>
      </c>
      <c r="D20">
        <v>16</v>
      </c>
      <c r="E20">
        <v>438</v>
      </c>
      <c r="F20">
        <v>1337</v>
      </c>
      <c r="G20">
        <v>61</v>
      </c>
      <c r="H20">
        <v>458</v>
      </c>
      <c r="I20">
        <v>28</v>
      </c>
      <c r="J20">
        <v>3652</v>
      </c>
      <c r="K20">
        <v>9</v>
      </c>
      <c r="L20">
        <v>1658</v>
      </c>
      <c r="M20">
        <v>0</v>
      </c>
      <c r="N20">
        <v>407</v>
      </c>
      <c r="P20">
        <f>-1.4488 +6.9615*G20 -2.1248*I20 -3.8283*K20</f>
        <v>329.25360000000001</v>
      </c>
      <c r="Q20">
        <f>10.8726 +9.3158*C20 -4.3087*I20 -0.19*K20</f>
        <v>-83.533599999999993</v>
      </c>
      <c r="R20">
        <f>5.1235 +6.758*H20 +2.5267*J20 -4.0934*L20</f>
        <v>5540.9387000000015</v>
      </c>
      <c r="S20">
        <f t="shared" si="0"/>
        <v>5540.9387000000015</v>
      </c>
    </row>
    <row r="21" spans="1:19" x14ac:dyDescent="0.25">
      <c r="A21" t="s">
        <v>2750</v>
      </c>
      <c r="B21">
        <v>1</v>
      </c>
      <c r="C21">
        <v>21</v>
      </c>
      <c r="D21">
        <v>9</v>
      </c>
      <c r="E21">
        <v>240</v>
      </c>
      <c r="F21">
        <v>2600</v>
      </c>
      <c r="G21">
        <v>101</v>
      </c>
      <c r="H21">
        <v>254</v>
      </c>
      <c r="I21">
        <v>66</v>
      </c>
      <c r="J21">
        <v>3543</v>
      </c>
      <c r="K21">
        <v>95</v>
      </c>
      <c r="L21">
        <v>2856</v>
      </c>
      <c r="M21">
        <v>0</v>
      </c>
      <c r="N21">
        <v>1369</v>
      </c>
      <c r="P21" s="9">
        <f>-1.4488 +6.9615*G21 -2.1248*I21 -3.8283*K21</f>
        <v>197.73739999999998</v>
      </c>
      <c r="Q21">
        <f>10.8726 +9.3158*C21 -4.3087*I21 -0.19*K21</f>
        <v>-95.919799999999967</v>
      </c>
      <c r="R21">
        <f>5.1235 +6.758*H21 +2.5267*J21 -4.0934*L21</f>
        <v>-1016.996799999999</v>
      </c>
      <c r="S21">
        <f t="shared" si="0"/>
        <v>197.73739999999998</v>
      </c>
    </row>
    <row r="22" spans="1:19" x14ac:dyDescent="0.25">
      <c r="A22" t="s">
        <v>2751</v>
      </c>
      <c r="B22">
        <v>0</v>
      </c>
      <c r="C22">
        <v>17</v>
      </c>
      <c r="D22">
        <v>18</v>
      </c>
      <c r="E22">
        <v>254</v>
      </c>
      <c r="F22">
        <v>3968</v>
      </c>
      <c r="G22">
        <v>80</v>
      </c>
      <c r="H22">
        <v>289</v>
      </c>
      <c r="I22">
        <v>95</v>
      </c>
      <c r="J22">
        <v>3383</v>
      </c>
      <c r="K22">
        <v>46</v>
      </c>
      <c r="L22">
        <v>4862</v>
      </c>
      <c r="M22">
        <v>0</v>
      </c>
      <c r="N22">
        <v>1151</v>
      </c>
      <c r="P22">
        <f>-1.4488 +6.9615*G22 -2.1248*I22 -3.8283*K22</f>
        <v>177.51339999999996</v>
      </c>
      <c r="Q22">
        <f>10.8726 +9.3158*C22 -4.3087*I22 -0.19*K22</f>
        <v>-248.82530000000003</v>
      </c>
      <c r="R22">
        <f>5.1235 +6.758*H22 +2.5267*J22 -4.0934*L22</f>
        <v>-9396.0991999999987</v>
      </c>
      <c r="S22">
        <f t="shared" si="0"/>
        <v>177.51339999999996</v>
      </c>
    </row>
    <row r="23" spans="1:19" x14ac:dyDescent="0.25">
      <c r="A23" t="s">
        <v>2752</v>
      </c>
      <c r="B23">
        <v>3</v>
      </c>
      <c r="C23">
        <v>8</v>
      </c>
      <c r="D23">
        <v>20</v>
      </c>
      <c r="E23">
        <v>226</v>
      </c>
      <c r="F23">
        <v>3812</v>
      </c>
      <c r="G23">
        <v>122</v>
      </c>
      <c r="H23">
        <v>292</v>
      </c>
      <c r="I23">
        <v>58</v>
      </c>
      <c r="J23">
        <v>3777</v>
      </c>
      <c r="K23">
        <v>302</v>
      </c>
      <c r="L23">
        <v>4033</v>
      </c>
      <c r="M23">
        <v>0</v>
      </c>
      <c r="N23">
        <v>1264</v>
      </c>
      <c r="P23">
        <f>-1.4488 +6.9615*G23 -2.1248*I23 -3.8283*K23</f>
        <v>-431.5308</v>
      </c>
      <c r="Q23">
        <f>10.8726 +9.3158*C23 -4.3087*I23 -0.19*K23</f>
        <v>-221.88559999999998</v>
      </c>
      <c r="R23">
        <f>5.1235 +6.758*H23 +2.5267*J23 -4.0934*L23</f>
        <v>-4986.8767999999982</v>
      </c>
      <c r="S23" s="9">
        <f t="shared" si="0"/>
        <v>-221.88559999999998</v>
      </c>
    </row>
    <row r="24" spans="1:19" x14ac:dyDescent="0.25">
      <c r="A24" t="s">
        <v>2753</v>
      </c>
      <c r="B24">
        <v>3</v>
      </c>
      <c r="C24">
        <v>30</v>
      </c>
      <c r="D24">
        <v>2</v>
      </c>
      <c r="E24">
        <v>259</v>
      </c>
      <c r="F24">
        <v>3776</v>
      </c>
      <c r="G24">
        <v>37</v>
      </c>
      <c r="H24">
        <v>290</v>
      </c>
      <c r="I24">
        <v>75</v>
      </c>
      <c r="J24">
        <v>3918</v>
      </c>
      <c r="K24">
        <v>162</v>
      </c>
      <c r="L24">
        <v>4303</v>
      </c>
      <c r="M24">
        <v>0</v>
      </c>
      <c r="N24">
        <v>1167</v>
      </c>
      <c r="P24">
        <f>-1.4488 +6.9615*G24 -2.1248*I24 -3.8283*K24</f>
        <v>-523.41790000000015</v>
      </c>
      <c r="Q24">
        <f>10.8726 +9.3158*C24 -4.3087*I24 -0.19*K24</f>
        <v>-63.585900000000009</v>
      </c>
      <c r="R24">
        <f>5.1235 +6.758*H24 +2.5267*J24 -4.0934*L24</f>
        <v>-5749.3461000000007</v>
      </c>
      <c r="S24">
        <f t="shared" si="0"/>
        <v>-63.585900000000009</v>
      </c>
    </row>
    <row r="25" spans="1:19" x14ac:dyDescent="0.25">
      <c r="A25" t="s">
        <v>2754</v>
      </c>
      <c r="B25">
        <v>5</v>
      </c>
      <c r="C25">
        <v>11</v>
      </c>
      <c r="D25">
        <v>9</v>
      </c>
      <c r="E25">
        <v>147</v>
      </c>
      <c r="F25">
        <v>3350</v>
      </c>
      <c r="G25">
        <v>24</v>
      </c>
      <c r="H25">
        <v>222</v>
      </c>
      <c r="I25">
        <v>66</v>
      </c>
      <c r="J25">
        <v>4048</v>
      </c>
      <c r="K25">
        <v>570</v>
      </c>
      <c r="L25">
        <v>3705</v>
      </c>
      <c r="M25">
        <v>0</v>
      </c>
      <c r="N25">
        <v>2709</v>
      </c>
      <c r="P25">
        <f>-1.4488 +6.9615*G25 -2.1248*I25 -3.8283*K25</f>
        <v>-2156.7406000000001</v>
      </c>
      <c r="Q25">
        <f>10.8726 +9.3158*C25 -4.3087*I25 -0.19*K25</f>
        <v>-279.32779999999997</v>
      </c>
      <c r="R25">
        <f>5.1235 +6.758*H25 +2.5267*J25 -4.0934*L25</f>
        <v>-3432.5659000000014</v>
      </c>
      <c r="S25">
        <f t="shared" si="0"/>
        <v>-279.32779999999997</v>
      </c>
    </row>
    <row r="26" spans="1:19" x14ac:dyDescent="0.25">
      <c r="A26" t="s">
        <v>2755</v>
      </c>
      <c r="B26">
        <v>4</v>
      </c>
      <c r="C26">
        <v>22</v>
      </c>
      <c r="D26">
        <v>3</v>
      </c>
      <c r="E26">
        <v>246</v>
      </c>
      <c r="F26">
        <v>3805</v>
      </c>
      <c r="G26">
        <v>36</v>
      </c>
      <c r="H26">
        <v>237</v>
      </c>
      <c r="I26">
        <v>72</v>
      </c>
      <c r="J26">
        <v>5442</v>
      </c>
      <c r="K26">
        <v>95</v>
      </c>
      <c r="L26">
        <v>5031</v>
      </c>
      <c r="M26">
        <v>0</v>
      </c>
      <c r="N26">
        <v>1011</v>
      </c>
      <c r="P26">
        <f>-1.4488 +6.9615*G26 -2.1248*I26 -3.8283*K26</f>
        <v>-267.50889999999998</v>
      </c>
      <c r="Q26">
        <f>10.8726 +9.3158*C26 -4.3087*I26 -0.19*K26</f>
        <v>-112.45620000000001</v>
      </c>
      <c r="R26">
        <f>5.1235 +6.758*H26 +2.5267*J26 -4.0934*L26</f>
        <v>-5236.8245000000006</v>
      </c>
      <c r="S26">
        <f t="shared" si="0"/>
        <v>-112.45620000000001</v>
      </c>
    </row>
    <row r="27" spans="1:19" x14ac:dyDescent="0.25">
      <c r="A27" t="s">
        <v>2756</v>
      </c>
      <c r="B27">
        <v>1</v>
      </c>
      <c r="C27">
        <v>3</v>
      </c>
      <c r="D27">
        <v>5</v>
      </c>
      <c r="E27">
        <v>113</v>
      </c>
      <c r="F27">
        <v>1322</v>
      </c>
      <c r="G27">
        <v>7</v>
      </c>
      <c r="H27">
        <v>268</v>
      </c>
      <c r="I27">
        <v>52</v>
      </c>
      <c r="J27">
        <v>1911</v>
      </c>
      <c r="K27">
        <v>15</v>
      </c>
      <c r="L27">
        <v>2557</v>
      </c>
      <c r="M27">
        <v>0</v>
      </c>
      <c r="N27">
        <v>1446</v>
      </c>
      <c r="P27">
        <f>-1.4488 +6.9615*G27 -2.1248*I27 -3.8283*K27</f>
        <v>-120.63239999999999</v>
      </c>
      <c r="Q27">
        <f>10.8726 +9.3158*C27 -4.3087*I27 -0.19*K27</f>
        <v>-188.08240000000001</v>
      </c>
      <c r="R27">
        <f>5.1235 +6.758*H27 +2.5267*J27 -4.0934*L27</f>
        <v>-3822.0326000000005</v>
      </c>
      <c r="S27">
        <f t="shared" si="0"/>
        <v>-120.63239999999999</v>
      </c>
    </row>
    <row r="28" spans="1:19" x14ac:dyDescent="0.25">
      <c r="A28" t="s">
        <v>2757</v>
      </c>
      <c r="B28">
        <v>0</v>
      </c>
      <c r="C28">
        <v>19</v>
      </c>
      <c r="D28">
        <v>15</v>
      </c>
      <c r="E28">
        <v>206</v>
      </c>
      <c r="F28">
        <v>2488</v>
      </c>
      <c r="G28">
        <v>79</v>
      </c>
      <c r="H28">
        <v>236</v>
      </c>
      <c r="I28">
        <v>35</v>
      </c>
      <c r="J28">
        <v>4327</v>
      </c>
      <c r="K28">
        <v>356</v>
      </c>
      <c r="L28">
        <v>3184</v>
      </c>
      <c r="M28">
        <v>0</v>
      </c>
      <c r="N28">
        <v>935</v>
      </c>
      <c r="P28">
        <f>-1.4488 +6.9615*G28 -2.1248*I28 -3.8283*K28</f>
        <v>-888.73310000000015</v>
      </c>
      <c r="Q28">
        <f>10.8726 +9.3158*C28 -4.3087*I28 -0.19*K28</f>
        <v>-30.571700000000007</v>
      </c>
      <c r="R28">
        <f>5.1235 +6.758*H28 +2.5267*J28 -4.0934*L28</f>
        <v>-500.34319999999934</v>
      </c>
      <c r="S28">
        <f t="shared" si="0"/>
        <v>-30.571700000000007</v>
      </c>
    </row>
    <row r="29" spans="1:19" x14ac:dyDescent="0.25">
      <c r="A29" t="s">
        <v>2758</v>
      </c>
      <c r="B29">
        <v>4</v>
      </c>
      <c r="C29">
        <v>7</v>
      </c>
      <c r="D29">
        <v>2</v>
      </c>
      <c r="E29">
        <v>189</v>
      </c>
      <c r="F29">
        <v>1995</v>
      </c>
      <c r="G29">
        <v>17</v>
      </c>
      <c r="H29">
        <v>301</v>
      </c>
      <c r="I29">
        <v>70</v>
      </c>
      <c r="J29">
        <v>1293</v>
      </c>
      <c r="K29">
        <v>92</v>
      </c>
      <c r="L29">
        <v>3273</v>
      </c>
      <c r="M29">
        <v>1</v>
      </c>
      <c r="N29">
        <v>538</v>
      </c>
      <c r="P29">
        <f>-1.4488 +6.9615*G29 -2.1248*I29 -3.8283*K29</f>
        <v>-384.04289999999997</v>
      </c>
      <c r="Q29">
        <f>10.8726 +9.3158*C29 -4.3087*I29 -0.19*K29</f>
        <v>-243.00579999999997</v>
      </c>
      <c r="R29">
        <f>5.1235 +6.758*H29 +2.5267*J29 -4.0934*L29</f>
        <v>-8091.3935999999994</v>
      </c>
      <c r="S29">
        <f t="shared" si="0"/>
        <v>-243.00579999999997</v>
      </c>
    </row>
    <row r="30" spans="1:19" x14ac:dyDescent="0.25">
      <c r="A30" t="s">
        <v>2759</v>
      </c>
      <c r="B30">
        <v>4</v>
      </c>
      <c r="C30">
        <v>19</v>
      </c>
      <c r="D30">
        <v>13</v>
      </c>
      <c r="E30">
        <v>225</v>
      </c>
      <c r="F30">
        <v>2323</v>
      </c>
      <c r="G30">
        <v>41</v>
      </c>
      <c r="H30">
        <v>286</v>
      </c>
      <c r="I30">
        <v>73</v>
      </c>
      <c r="J30">
        <v>1564</v>
      </c>
      <c r="K30">
        <v>128</v>
      </c>
      <c r="L30">
        <v>4639</v>
      </c>
      <c r="M30">
        <v>0</v>
      </c>
      <c r="N30">
        <v>746</v>
      </c>
      <c r="P30">
        <f>-1.4488 +6.9615*G30 -2.1248*I30 -3.8283*K30</f>
        <v>-361.16010000000006</v>
      </c>
      <c r="Q30">
        <f>10.8726 +9.3158*C30 -4.3087*I30 -0.19*K30</f>
        <v>-150.98230000000001</v>
      </c>
      <c r="R30">
        <f>5.1235 +6.758*H30 +2.5267*J30 -4.0934*L30</f>
        <v>-13099.612299999999</v>
      </c>
      <c r="S30">
        <f t="shared" si="0"/>
        <v>-150.98230000000001</v>
      </c>
    </row>
    <row r="31" spans="1:19" x14ac:dyDescent="0.25">
      <c r="A31" t="s">
        <v>2760</v>
      </c>
      <c r="B31">
        <v>3</v>
      </c>
      <c r="C31">
        <v>39</v>
      </c>
      <c r="D31">
        <v>3</v>
      </c>
      <c r="E31">
        <v>373</v>
      </c>
      <c r="F31">
        <v>3425</v>
      </c>
      <c r="G31">
        <v>21</v>
      </c>
      <c r="H31">
        <v>295</v>
      </c>
      <c r="I31">
        <v>73</v>
      </c>
      <c r="J31">
        <v>2498</v>
      </c>
      <c r="K31">
        <v>642</v>
      </c>
      <c r="L31">
        <v>5744</v>
      </c>
      <c r="M31">
        <v>0</v>
      </c>
      <c r="N31">
        <v>4342</v>
      </c>
      <c r="P31">
        <f>-1.4488 +6.9615*G31 -2.1248*I31 -3.8283*K31</f>
        <v>-2468.1363000000001</v>
      </c>
      <c r="Q31">
        <f>10.8726 +9.3158*C31 -4.3087*I31 -0.19*K31</f>
        <v>-62.326300000000046</v>
      </c>
      <c r="R31">
        <f>5.1235 +6.758*H31 +2.5267*J31 -4.0934*L31</f>
        <v>-15202.059500000001</v>
      </c>
      <c r="S31">
        <f t="shared" si="0"/>
        <v>-62.326300000000046</v>
      </c>
    </row>
    <row r="32" spans="1:19" x14ac:dyDescent="0.25">
      <c r="A32" t="s">
        <v>2761</v>
      </c>
      <c r="B32">
        <v>2</v>
      </c>
      <c r="C32">
        <v>26</v>
      </c>
      <c r="D32">
        <v>9</v>
      </c>
      <c r="E32">
        <v>456</v>
      </c>
      <c r="F32">
        <v>3907</v>
      </c>
      <c r="G32">
        <v>41</v>
      </c>
      <c r="H32">
        <v>351</v>
      </c>
      <c r="I32">
        <v>117</v>
      </c>
      <c r="J32">
        <v>1891</v>
      </c>
      <c r="K32">
        <v>166</v>
      </c>
      <c r="L32">
        <v>6023</v>
      </c>
      <c r="M32">
        <v>0</v>
      </c>
      <c r="N32">
        <v>1087</v>
      </c>
      <c r="P32">
        <f>-1.4488 +6.9615*G32 -2.1248*I32 -3.8283*K32</f>
        <v>-600.12670000000003</v>
      </c>
      <c r="Q32">
        <f>10.8726 +9.3158*C32 -4.3087*I32 -0.19*K32</f>
        <v>-282.57450000000006</v>
      </c>
      <c r="R32">
        <f>5.1235 +6.758*H32 +2.5267*J32 -4.0934*L32</f>
        <v>-17499.377</v>
      </c>
      <c r="S32">
        <f t="shared" si="0"/>
        <v>-282.57450000000006</v>
      </c>
    </row>
    <row r="33" spans="1:19" x14ac:dyDescent="0.25">
      <c r="A33" t="s">
        <v>2762</v>
      </c>
      <c r="B33">
        <v>4</v>
      </c>
      <c r="C33">
        <v>10</v>
      </c>
      <c r="D33">
        <v>6</v>
      </c>
      <c r="E33">
        <v>158</v>
      </c>
      <c r="F33">
        <v>3228</v>
      </c>
      <c r="G33">
        <v>40</v>
      </c>
      <c r="H33">
        <v>250</v>
      </c>
      <c r="I33">
        <v>55</v>
      </c>
      <c r="J33">
        <v>3815</v>
      </c>
      <c r="K33">
        <v>93</v>
      </c>
      <c r="L33">
        <v>3226</v>
      </c>
      <c r="M33">
        <v>0</v>
      </c>
      <c r="N33">
        <v>748</v>
      </c>
      <c r="P33">
        <f>-1.4488 +6.9615*G33 -2.1248*I33 -3.8283*K33</f>
        <v>-195.88470000000004</v>
      </c>
      <c r="Q33">
        <f>10.8726 +9.3158*C33 -4.3087*I33 -0.19*K33</f>
        <v>-150.61790000000002</v>
      </c>
      <c r="R33">
        <f>5.1235 +6.758*H33 +2.5267*J33 -4.0934*L33</f>
        <v>-1871.3243999999995</v>
      </c>
      <c r="S33">
        <f t="shared" si="0"/>
        <v>-150.61790000000002</v>
      </c>
    </row>
    <row r="34" spans="1:19" x14ac:dyDescent="0.25">
      <c r="A34" t="s">
        <v>2763</v>
      </c>
      <c r="B34">
        <v>2</v>
      </c>
      <c r="C34">
        <v>19</v>
      </c>
      <c r="D34">
        <v>4</v>
      </c>
      <c r="E34">
        <v>203</v>
      </c>
      <c r="F34">
        <v>2420</v>
      </c>
      <c r="G34">
        <v>24</v>
      </c>
      <c r="H34">
        <v>330</v>
      </c>
      <c r="I34">
        <v>86</v>
      </c>
      <c r="J34">
        <v>2503</v>
      </c>
      <c r="K34">
        <v>15</v>
      </c>
      <c r="L34">
        <v>4903</v>
      </c>
      <c r="M34">
        <v>0</v>
      </c>
      <c r="N34">
        <v>880</v>
      </c>
      <c r="P34">
        <f>-1.4488 +6.9615*G34 -2.1248*I34 -3.8283*K34</f>
        <v>-74.530100000000004</v>
      </c>
      <c r="Q34">
        <f>10.8726 +9.3158*C34 -4.3087*I34 -0.19*K34</f>
        <v>-185.52540000000002</v>
      </c>
      <c r="R34">
        <f>5.1235 +6.758*H34 +2.5267*J34 -4.0934*L34</f>
        <v>-11510.346600000001</v>
      </c>
      <c r="S34">
        <f t="shared" si="0"/>
        <v>-74.530100000000004</v>
      </c>
    </row>
    <row r="35" spans="1:19" x14ac:dyDescent="0.25">
      <c r="A35" t="s">
        <v>2764</v>
      </c>
      <c r="B35">
        <v>2</v>
      </c>
      <c r="C35">
        <v>26</v>
      </c>
      <c r="D35">
        <v>11</v>
      </c>
      <c r="E35">
        <v>247</v>
      </c>
      <c r="F35">
        <v>4019</v>
      </c>
      <c r="G35">
        <v>99</v>
      </c>
      <c r="H35">
        <v>310</v>
      </c>
      <c r="I35">
        <v>97</v>
      </c>
      <c r="J35">
        <v>2940</v>
      </c>
      <c r="K35">
        <v>1555</v>
      </c>
      <c r="L35">
        <v>5458</v>
      </c>
      <c r="M35">
        <v>0</v>
      </c>
      <c r="N35">
        <v>1109</v>
      </c>
      <c r="P35">
        <f>-1.4488 +6.9615*G35 -2.1248*I35 -3.8283*K35</f>
        <v>-5471.3724000000002</v>
      </c>
      <c r="Q35">
        <f>10.8726 +9.3158*C35 -4.3087*I35 -0.19*K35</f>
        <v>-460.31049999999999</v>
      </c>
      <c r="R35">
        <f>5.1235 +6.758*H35 +2.5267*J35 -4.0934*L35</f>
        <v>-12813.1757</v>
      </c>
      <c r="S35">
        <f t="shared" si="0"/>
        <v>-460.31049999999999</v>
      </c>
    </row>
    <row r="36" spans="1:19" x14ac:dyDescent="0.25">
      <c r="A36" t="s">
        <v>2765</v>
      </c>
      <c r="B36">
        <v>1</v>
      </c>
      <c r="C36">
        <v>25</v>
      </c>
      <c r="D36">
        <v>31</v>
      </c>
      <c r="E36">
        <v>394</v>
      </c>
      <c r="F36">
        <v>3056</v>
      </c>
      <c r="G36">
        <v>146</v>
      </c>
      <c r="H36">
        <v>450</v>
      </c>
      <c r="I36">
        <v>78</v>
      </c>
      <c r="J36">
        <v>3002</v>
      </c>
      <c r="K36">
        <v>223</v>
      </c>
      <c r="L36">
        <v>4186</v>
      </c>
      <c r="M36">
        <v>0</v>
      </c>
      <c r="N36">
        <v>1680</v>
      </c>
      <c r="P36">
        <f>-1.4488 +6.9615*G36 -2.1248*I36 -3.8283*K36</f>
        <v>-4.5151000000000749</v>
      </c>
      <c r="Q36">
        <f>10.8726 +9.3158*C36 -4.3087*I36 -0.19*K36</f>
        <v>-134.68100000000001</v>
      </c>
      <c r="R36">
        <f>5.1235 +6.758*H36 +2.5267*J36 -4.0934*L36</f>
        <v>-6503.5954999999994</v>
      </c>
      <c r="S36">
        <f t="shared" si="0"/>
        <v>-4.5151000000000749</v>
      </c>
    </row>
    <row r="37" spans="1:19" x14ac:dyDescent="0.25">
      <c r="A37" t="s">
        <v>2766</v>
      </c>
      <c r="B37">
        <v>2</v>
      </c>
      <c r="C37">
        <v>25</v>
      </c>
      <c r="D37">
        <v>7</v>
      </c>
      <c r="E37">
        <v>208</v>
      </c>
      <c r="F37">
        <v>4510</v>
      </c>
      <c r="G37">
        <v>81</v>
      </c>
      <c r="H37">
        <v>334</v>
      </c>
      <c r="I37">
        <v>85</v>
      </c>
      <c r="J37">
        <v>4584</v>
      </c>
      <c r="K37">
        <v>217</v>
      </c>
      <c r="L37">
        <v>5448</v>
      </c>
      <c r="M37">
        <v>0</v>
      </c>
      <c r="N37">
        <v>984</v>
      </c>
      <c r="P37">
        <f>-1.4488 +6.9615*G37 -2.1248*I37 -3.8283*K37</f>
        <v>-448.91640000000001</v>
      </c>
      <c r="Q37">
        <f>10.8726 +9.3158*C37 -4.3087*I37 -0.19*K37</f>
        <v>-163.70190000000002</v>
      </c>
      <c r="R37">
        <f>5.1235 +6.758*H37 +2.5267*J37 -4.0934*L37</f>
        <v>-8456.1548999999995</v>
      </c>
      <c r="S37">
        <f t="shared" si="0"/>
        <v>-163.70190000000002</v>
      </c>
    </row>
    <row r="38" spans="1:19" x14ac:dyDescent="0.25">
      <c r="A38" t="s">
        <v>2767</v>
      </c>
      <c r="B38">
        <v>3</v>
      </c>
      <c r="C38">
        <v>21</v>
      </c>
      <c r="D38">
        <v>8</v>
      </c>
      <c r="E38">
        <v>174</v>
      </c>
      <c r="F38">
        <v>4013</v>
      </c>
      <c r="G38">
        <v>30</v>
      </c>
      <c r="H38">
        <v>313</v>
      </c>
      <c r="I38">
        <v>101</v>
      </c>
      <c r="J38">
        <v>3852</v>
      </c>
      <c r="K38">
        <v>11</v>
      </c>
      <c r="L38">
        <v>4920</v>
      </c>
      <c r="M38">
        <v>0</v>
      </c>
      <c r="N38">
        <v>884</v>
      </c>
      <c r="P38">
        <f>-1.4488 +6.9615*G38 -2.1248*I38 -3.8283*K38</f>
        <v>-49.319900000000018</v>
      </c>
      <c r="Q38">
        <f>10.8726 +9.3158*C38 -4.3087*I38 -0.19*K38</f>
        <v>-230.76429999999999</v>
      </c>
      <c r="R38">
        <f>5.1235 +6.758*H38 +2.5267*J38 -4.0934*L38</f>
        <v>-8286.302099999999</v>
      </c>
      <c r="S38">
        <f t="shared" si="0"/>
        <v>-49.319900000000018</v>
      </c>
    </row>
    <row r="39" spans="1:19" x14ac:dyDescent="0.25">
      <c r="A39" t="s">
        <v>2768</v>
      </c>
      <c r="B39">
        <v>1</v>
      </c>
      <c r="C39">
        <v>12</v>
      </c>
      <c r="D39">
        <v>10</v>
      </c>
      <c r="E39">
        <v>162</v>
      </c>
      <c r="F39">
        <v>2998</v>
      </c>
      <c r="G39">
        <v>31</v>
      </c>
      <c r="H39">
        <v>226</v>
      </c>
      <c r="I39">
        <v>41</v>
      </c>
      <c r="J39">
        <v>3805</v>
      </c>
      <c r="K39">
        <v>92</v>
      </c>
      <c r="L39">
        <v>3566</v>
      </c>
      <c r="M39">
        <v>0</v>
      </c>
      <c r="N39">
        <v>918</v>
      </c>
      <c r="P39">
        <f>-1.4488 +6.9615*G39 -2.1248*I39 -3.8283*K39</f>
        <v>-224.96269999999998</v>
      </c>
      <c r="Q39">
        <f>10.8726 +9.3158*C39 -4.3087*I39 -0.19*K39</f>
        <v>-71.474500000000006</v>
      </c>
      <c r="R39">
        <f>5.1235 +6.758*H39 +2.5267*J39 -4.0934*L39</f>
        <v>-3450.5393999999997</v>
      </c>
      <c r="S39">
        <f t="shared" si="0"/>
        <v>-71.474500000000006</v>
      </c>
    </row>
    <row r="40" spans="1:19" x14ac:dyDescent="0.25">
      <c r="A40" t="s">
        <v>2769</v>
      </c>
      <c r="B40">
        <v>3</v>
      </c>
      <c r="C40">
        <v>8</v>
      </c>
      <c r="D40">
        <v>5</v>
      </c>
      <c r="E40">
        <v>177</v>
      </c>
      <c r="F40">
        <v>4283</v>
      </c>
      <c r="G40">
        <v>32</v>
      </c>
      <c r="H40">
        <v>301</v>
      </c>
      <c r="I40">
        <v>85</v>
      </c>
      <c r="J40">
        <v>3418</v>
      </c>
      <c r="K40">
        <v>114</v>
      </c>
      <c r="L40">
        <v>3902</v>
      </c>
      <c r="M40">
        <v>0</v>
      </c>
      <c r="N40">
        <v>1106</v>
      </c>
      <c r="P40">
        <f>-1.4488 +6.9615*G40 -2.1248*I40 -3.8283*K40</f>
        <v>-395.71500000000003</v>
      </c>
      <c r="Q40">
        <f>10.8726 +9.3158*C40 -4.3087*I40 -0.19*K40</f>
        <v>-302.50050000000005</v>
      </c>
      <c r="R40">
        <f>5.1235 +6.758*H40 +2.5267*J40 -4.0934*L40</f>
        <v>-5296.904700000001</v>
      </c>
      <c r="S40">
        <f t="shared" si="0"/>
        <v>-302.50050000000005</v>
      </c>
    </row>
    <row r="41" spans="1:19" x14ac:dyDescent="0.25">
      <c r="A41" t="s">
        <v>2770</v>
      </c>
      <c r="B41">
        <v>5</v>
      </c>
      <c r="C41">
        <v>24</v>
      </c>
      <c r="D41">
        <v>20</v>
      </c>
      <c r="E41">
        <v>178</v>
      </c>
      <c r="F41">
        <v>3022</v>
      </c>
      <c r="G41">
        <v>69</v>
      </c>
      <c r="H41">
        <v>305</v>
      </c>
      <c r="I41">
        <v>68</v>
      </c>
      <c r="J41">
        <v>3577</v>
      </c>
      <c r="K41">
        <v>431</v>
      </c>
      <c r="L41">
        <v>2974</v>
      </c>
      <c r="M41">
        <v>0</v>
      </c>
      <c r="N41">
        <v>1332</v>
      </c>
      <c r="P41">
        <f>-1.4488 +6.9615*G41 -2.1248*I41 -3.8283*K41</f>
        <v>-1315.5889999999999</v>
      </c>
      <c r="Q41">
        <f>10.8726 +9.3158*C41 -4.3087*I41 -0.19*K41</f>
        <v>-140.4298</v>
      </c>
      <c r="R41">
        <f>5.1235 +6.758*H41 +2.5267*J41 -4.0934*L41</f>
        <v>-1069.4521999999997</v>
      </c>
      <c r="S41">
        <f t="shared" si="0"/>
        <v>-140.4298</v>
      </c>
    </row>
    <row r="42" spans="1:19" x14ac:dyDescent="0.25">
      <c r="A42" t="s">
        <v>2771</v>
      </c>
      <c r="B42">
        <v>8</v>
      </c>
      <c r="C42">
        <v>24</v>
      </c>
      <c r="D42">
        <v>7</v>
      </c>
      <c r="E42">
        <v>220</v>
      </c>
      <c r="F42">
        <v>4145</v>
      </c>
      <c r="G42">
        <v>45</v>
      </c>
      <c r="H42">
        <v>248</v>
      </c>
      <c r="I42">
        <v>78</v>
      </c>
      <c r="J42">
        <v>2364</v>
      </c>
      <c r="K42">
        <v>15</v>
      </c>
      <c r="L42">
        <v>4896</v>
      </c>
      <c r="M42">
        <v>0</v>
      </c>
      <c r="N42">
        <v>1127</v>
      </c>
      <c r="P42">
        <f>-1.4488 +6.9615*G42 -2.1248*I42 -3.8283*K42</f>
        <v>88.65979999999999</v>
      </c>
      <c r="Q42">
        <f>10.8726 +9.3158*C42 -4.3087*I42 -0.19*K42</f>
        <v>-104.4768</v>
      </c>
      <c r="R42">
        <f>5.1235 +6.758*H42 +2.5267*J42 -4.0934*L42</f>
        <v>-12387.060100000001</v>
      </c>
      <c r="S42" s="1">
        <f t="shared" si="0"/>
        <v>88.65979999999999</v>
      </c>
    </row>
    <row r="43" spans="1:19" x14ac:dyDescent="0.25">
      <c r="A43" t="s">
        <v>2772</v>
      </c>
      <c r="B43">
        <v>5</v>
      </c>
      <c r="C43">
        <v>32</v>
      </c>
      <c r="D43">
        <v>6</v>
      </c>
      <c r="E43">
        <v>275</v>
      </c>
      <c r="F43">
        <v>3718</v>
      </c>
      <c r="G43">
        <v>90</v>
      </c>
      <c r="H43">
        <v>254</v>
      </c>
      <c r="I43">
        <v>64</v>
      </c>
      <c r="J43">
        <v>3304</v>
      </c>
      <c r="K43">
        <v>4772</v>
      </c>
      <c r="L43">
        <v>4729</v>
      </c>
      <c r="M43">
        <v>0</v>
      </c>
      <c r="N43">
        <v>4607</v>
      </c>
      <c r="P43">
        <f>-1.4488 +6.9615*G43 -2.1248*I43 -3.8283*K43</f>
        <v>-17779.548600000002</v>
      </c>
      <c r="Q43">
        <f>10.8726 +9.3158*C43 -4.3087*I43 -0.19*K43</f>
        <v>-873.45860000000016</v>
      </c>
      <c r="R43">
        <f>5.1235 +6.758*H43 +2.5267*J43 -4.0934*L43</f>
        <v>-9287.8163000000022</v>
      </c>
      <c r="S43">
        <f t="shared" si="0"/>
        <v>-873.45860000000016</v>
      </c>
    </row>
    <row r="44" spans="1:19" x14ac:dyDescent="0.25">
      <c r="A44" t="s">
        <v>2773</v>
      </c>
      <c r="B44">
        <v>2</v>
      </c>
      <c r="C44">
        <v>8</v>
      </c>
      <c r="D44">
        <v>6</v>
      </c>
      <c r="E44">
        <v>272</v>
      </c>
      <c r="F44">
        <v>1847</v>
      </c>
      <c r="G44">
        <v>19</v>
      </c>
      <c r="H44">
        <v>433</v>
      </c>
      <c r="I44">
        <v>59</v>
      </c>
      <c r="J44">
        <v>3428</v>
      </c>
      <c r="K44">
        <v>9939</v>
      </c>
      <c r="L44">
        <v>3289</v>
      </c>
      <c r="M44">
        <v>0</v>
      </c>
      <c r="N44">
        <v>5542</v>
      </c>
      <c r="P44">
        <f>-1.4488 +6.9615*G44 -2.1248*I44 -3.8283*K44</f>
        <v>-38044.017200000002</v>
      </c>
      <c r="Q44">
        <f>10.8726 +9.3158*C44 -4.3087*I44 -0.19*K44</f>
        <v>-2057.2242999999999</v>
      </c>
      <c r="R44">
        <f>5.1235 +6.758*H44 +2.5267*J44 -4.0934*L44</f>
        <v>-1870.3275000000012</v>
      </c>
      <c r="S44">
        <f t="shared" si="0"/>
        <v>-1870.3275000000012</v>
      </c>
    </row>
    <row r="45" spans="1:19" x14ac:dyDescent="0.25">
      <c r="B45" t="s">
        <v>2451</v>
      </c>
      <c r="C45" t="s">
        <v>2452</v>
      </c>
      <c r="D45" t="s">
        <v>2453</v>
      </c>
      <c r="E45" t="s">
        <v>2454</v>
      </c>
      <c r="F45" t="s">
        <v>2455</v>
      </c>
      <c r="G45" t="s">
        <v>2456</v>
      </c>
      <c r="H45" t="s">
        <v>2457</v>
      </c>
      <c r="I45" t="s">
        <v>2458</v>
      </c>
      <c r="J45" t="s">
        <v>1</v>
      </c>
      <c r="K45" t="s">
        <v>2</v>
      </c>
      <c r="L45" t="s">
        <v>4</v>
      </c>
      <c r="M45" t="s">
        <v>5</v>
      </c>
      <c r="N45" t="s">
        <v>6</v>
      </c>
    </row>
    <row r="46" spans="1:19" x14ac:dyDescent="0.25">
      <c r="P46">
        <v>59.090909090909101</v>
      </c>
      <c r="Q46">
        <v>40.909090909090899</v>
      </c>
      <c r="R46">
        <v>77.272727272727295</v>
      </c>
      <c r="S46">
        <v>95.454545454545496</v>
      </c>
    </row>
    <row r="47" spans="1:19" x14ac:dyDescent="0.25">
      <c r="P47">
        <v>95.238095238095198</v>
      </c>
      <c r="Q47">
        <v>100</v>
      </c>
      <c r="R47">
        <v>100</v>
      </c>
      <c r="S47">
        <v>95.238095238095198</v>
      </c>
    </row>
    <row r="48" spans="1:19" x14ac:dyDescent="0.25">
      <c r="P48">
        <v>76.744186046511601</v>
      </c>
      <c r="Q48">
        <v>69.767441860465098</v>
      </c>
      <c r="R48">
        <v>88.3720930232558</v>
      </c>
      <c r="S48">
        <v>95.348837209302303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5A8E2-22FC-471D-8EE4-F1BD366B3296}">
  <dimension ref="A1:Q41"/>
  <sheetViews>
    <sheetView topLeftCell="B1" workbookViewId="0">
      <selection activeCell="P1" sqref="P1:P1048576"/>
    </sheetView>
  </sheetViews>
  <sheetFormatPr defaultRowHeight="15" x14ac:dyDescent="0.25"/>
  <cols>
    <col min="1" max="1" width="33.85546875" customWidth="1"/>
    <col min="2" max="2" width="18.140625" customWidth="1"/>
  </cols>
  <sheetData>
    <row r="1" spans="1:17" x14ac:dyDescent="0.25">
      <c r="A1" t="s">
        <v>731</v>
      </c>
      <c r="B1" t="s">
        <v>821</v>
      </c>
      <c r="C1" t="s">
        <v>2451</v>
      </c>
      <c r="D1" t="s">
        <v>2452</v>
      </c>
      <c r="E1" t="s">
        <v>2453</v>
      </c>
      <c r="F1" t="s">
        <v>2454</v>
      </c>
      <c r="G1" t="s">
        <v>2455</v>
      </c>
      <c r="H1" t="s">
        <v>2456</v>
      </c>
      <c r="I1" t="s">
        <v>2457</v>
      </c>
      <c r="J1" t="s">
        <v>2458</v>
      </c>
      <c r="K1" t="s">
        <v>1</v>
      </c>
      <c r="L1" t="s">
        <v>2</v>
      </c>
      <c r="M1" t="s">
        <v>4</v>
      </c>
      <c r="N1" t="s">
        <v>5</v>
      </c>
      <c r="O1" t="s">
        <v>6</v>
      </c>
      <c r="Q1" t="s">
        <v>7</v>
      </c>
    </row>
    <row r="2" spans="1:17" x14ac:dyDescent="0.25">
      <c r="A2" t="s">
        <v>2774</v>
      </c>
      <c r="B2" t="s">
        <v>2775</v>
      </c>
      <c r="C2">
        <v>373</v>
      </c>
      <c r="D2">
        <v>93</v>
      </c>
      <c r="E2">
        <v>30</v>
      </c>
      <c r="F2">
        <v>1810</v>
      </c>
      <c r="G2">
        <v>14555</v>
      </c>
      <c r="H2">
        <v>218</v>
      </c>
      <c r="I2">
        <v>115</v>
      </c>
      <c r="J2">
        <v>24</v>
      </c>
      <c r="K2">
        <v>26982</v>
      </c>
      <c r="L2">
        <v>741</v>
      </c>
      <c r="M2">
        <v>35536</v>
      </c>
      <c r="N2">
        <v>0</v>
      </c>
      <c r="O2">
        <v>10703</v>
      </c>
      <c r="Q2">
        <f>4.742 -0.001*C2 +0.0402*E2 -0.072*J2</f>
        <v>3.8469999999999995</v>
      </c>
    </row>
    <row r="3" spans="1:17" x14ac:dyDescent="0.25">
      <c r="A3" t="s">
        <v>2774</v>
      </c>
      <c r="B3" t="s">
        <v>2776</v>
      </c>
      <c r="C3">
        <v>228</v>
      </c>
      <c r="D3">
        <v>43</v>
      </c>
      <c r="E3">
        <v>14</v>
      </c>
      <c r="F3">
        <v>1750</v>
      </c>
      <c r="G3">
        <v>21059</v>
      </c>
      <c r="H3">
        <v>104</v>
      </c>
      <c r="I3">
        <v>159</v>
      </c>
      <c r="J3">
        <v>24</v>
      </c>
      <c r="K3">
        <v>18493</v>
      </c>
      <c r="L3">
        <v>14</v>
      </c>
      <c r="M3">
        <v>17704</v>
      </c>
      <c r="N3">
        <v>1</v>
      </c>
      <c r="O3">
        <v>860</v>
      </c>
      <c r="Q3">
        <f t="shared" ref="Q3:Q41" si="0">4.742 -0.001*C3 +0.0402*E3 -0.072*J3</f>
        <v>3.3488000000000007</v>
      </c>
    </row>
    <row r="4" spans="1:17" x14ac:dyDescent="0.25">
      <c r="A4" t="s">
        <v>2774</v>
      </c>
      <c r="B4" t="s">
        <v>2777</v>
      </c>
      <c r="C4">
        <v>107</v>
      </c>
      <c r="D4">
        <v>27</v>
      </c>
      <c r="E4">
        <v>15</v>
      </c>
      <c r="F4">
        <v>935</v>
      </c>
      <c r="G4">
        <v>17682</v>
      </c>
      <c r="H4">
        <v>39</v>
      </c>
      <c r="I4">
        <v>113</v>
      </c>
      <c r="J4">
        <v>38</v>
      </c>
      <c r="K4">
        <v>9835</v>
      </c>
      <c r="L4">
        <v>28</v>
      </c>
      <c r="M4">
        <v>16005</v>
      </c>
      <c r="N4">
        <v>0</v>
      </c>
      <c r="O4">
        <v>1443</v>
      </c>
      <c r="Q4">
        <f t="shared" si="0"/>
        <v>2.5019999999999998</v>
      </c>
    </row>
    <row r="5" spans="1:17" x14ac:dyDescent="0.25">
      <c r="A5" t="s">
        <v>2774</v>
      </c>
      <c r="B5" t="s">
        <v>2778</v>
      </c>
      <c r="C5">
        <v>261</v>
      </c>
      <c r="D5">
        <v>84</v>
      </c>
      <c r="E5">
        <v>62</v>
      </c>
      <c r="F5">
        <v>1543</v>
      </c>
      <c r="G5">
        <v>16614</v>
      </c>
      <c r="H5">
        <v>239</v>
      </c>
      <c r="I5">
        <v>164</v>
      </c>
      <c r="J5">
        <v>37</v>
      </c>
      <c r="K5">
        <v>17064</v>
      </c>
      <c r="L5">
        <v>864</v>
      </c>
      <c r="M5">
        <v>27323</v>
      </c>
      <c r="N5">
        <v>0</v>
      </c>
      <c r="O5">
        <v>18032</v>
      </c>
      <c r="Q5">
        <f t="shared" si="0"/>
        <v>4.3094000000000001</v>
      </c>
    </row>
    <row r="6" spans="1:17" x14ac:dyDescent="0.25">
      <c r="A6" t="s">
        <v>2774</v>
      </c>
      <c r="B6" t="s">
        <v>2779</v>
      </c>
      <c r="C6">
        <v>206</v>
      </c>
      <c r="D6">
        <v>67</v>
      </c>
      <c r="E6">
        <v>18</v>
      </c>
      <c r="F6">
        <v>1393</v>
      </c>
      <c r="G6">
        <v>20274</v>
      </c>
      <c r="H6">
        <v>122</v>
      </c>
      <c r="I6">
        <v>152</v>
      </c>
      <c r="J6">
        <v>54</v>
      </c>
      <c r="K6">
        <v>19581</v>
      </c>
      <c r="L6">
        <v>17</v>
      </c>
      <c r="M6">
        <v>19634</v>
      </c>
      <c r="N6">
        <v>0</v>
      </c>
      <c r="O6">
        <v>4330</v>
      </c>
      <c r="Q6">
        <f t="shared" si="0"/>
        <v>1.3715999999999999</v>
      </c>
    </row>
    <row r="7" spans="1:17" x14ac:dyDescent="0.25">
      <c r="A7" t="s">
        <v>2774</v>
      </c>
      <c r="B7" t="s">
        <v>2780</v>
      </c>
      <c r="C7">
        <v>45</v>
      </c>
      <c r="D7">
        <v>19</v>
      </c>
      <c r="E7">
        <v>9</v>
      </c>
      <c r="F7">
        <v>359</v>
      </c>
      <c r="G7">
        <v>8493</v>
      </c>
      <c r="H7">
        <v>22</v>
      </c>
      <c r="I7">
        <v>58</v>
      </c>
      <c r="J7">
        <v>30</v>
      </c>
      <c r="K7">
        <v>5031</v>
      </c>
      <c r="L7">
        <v>9</v>
      </c>
      <c r="M7">
        <v>5060</v>
      </c>
      <c r="N7">
        <v>0</v>
      </c>
      <c r="O7">
        <v>1045</v>
      </c>
      <c r="Q7">
        <f t="shared" si="0"/>
        <v>2.8988</v>
      </c>
    </row>
    <row r="8" spans="1:17" x14ac:dyDescent="0.25">
      <c r="A8" t="s">
        <v>2774</v>
      </c>
      <c r="B8" t="s">
        <v>2781</v>
      </c>
      <c r="C8">
        <v>324</v>
      </c>
      <c r="D8">
        <v>91</v>
      </c>
      <c r="E8">
        <v>22</v>
      </c>
      <c r="F8">
        <v>2141</v>
      </c>
      <c r="G8">
        <v>13332</v>
      </c>
      <c r="H8">
        <v>174</v>
      </c>
      <c r="I8">
        <v>172</v>
      </c>
      <c r="J8">
        <v>18</v>
      </c>
      <c r="K8">
        <v>15329</v>
      </c>
      <c r="L8">
        <v>7773</v>
      </c>
      <c r="M8">
        <v>25635</v>
      </c>
      <c r="N8">
        <v>0</v>
      </c>
      <c r="O8">
        <v>27655</v>
      </c>
      <c r="Q8">
        <f t="shared" si="0"/>
        <v>4.0064000000000011</v>
      </c>
    </row>
    <row r="9" spans="1:17" x14ac:dyDescent="0.25">
      <c r="A9" t="s">
        <v>2774</v>
      </c>
      <c r="B9" t="s">
        <v>2782</v>
      </c>
      <c r="C9">
        <v>123</v>
      </c>
      <c r="D9">
        <v>42</v>
      </c>
      <c r="E9">
        <v>24</v>
      </c>
      <c r="F9">
        <v>1591</v>
      </c>
      <c r="G9">
        <v>11928</v>
      </c>
      <c r="H9">
        <v>123</v>
      </c>
      <c r="I9">
        <v>118</v>
      </c>
      <c r="J9">
        <v>18</v>
      </c>
      <c r="K9">
        <v>14052</v>
      </c>
      <c r="L9">
        <v>22</v>
      </c>
      <c r="M9">
        <v>6776</v>
      </c>
      <c r="N9">
        <v>0</v>
      </c>
      <c r="O9">
        <v>860</v>
      </c>
      <c r="Q9">
        <f t="shared" si="0"/>
        <v>4.2878000000000007</v>
      </c>
    </row>
    <row r="10" spans="1:17" x14ac:dyDescent="0.25">
      <c r="A10" t="s">
        <v>2774</v>
      </c>
      <c r="B10" t="s">
        <v>2783</v>
      </c>
      <c r="C10">
        <v>80</v>
      </c>
      <c r="D10">
        <v>30</v>
      </c>
      <c r="E10">
        <v>14</v>
      </c>
      <c r="F10">
        <v>969</v>
      </c>
      <c r="G10">
        <v>13408</v>
      </c>
      <c r="H10">
        <v>43</v>
      </c>
      <c r="I10">
        <v>131</v>
      </c>
      <c r="J10">
        <v>36</v>
      </c>
      <c r="K10">
        <v>13891</v>
      </c>
      <c r="L10">
        <v>30</v>
      </c>
      <c r="M10">
        <v>7557</v>
      </c>
      <c r="N10">
        <v>0</v>
      </c>
      <c r="O10">
        <v>733</v>
      </c>
      <c r="Q10">
        <f t="shared" si="0"/>
        <v>2.6328000000000005</v>
      </c>
    </row>
    <row r="11" spans="1:17" x14ac:dyDescent="0.25">
      <c r="A11" t="s">
        <v>2774</v>
      </c>
      <c r="B11" t="s">
        <v>2784</v>
      </c>
      <c r="C11">
        <v>311</v>
      </c>
      <c r="D11">
        <v>161</v>
      </c>
      <c r="E11">
        <v>19</v>
      </c>
      <c r="F11">
        <v>2472</v>
      </c>
      <c r="G11">
        <v>19583</v>
      </c>
      <c r="H11">
        <v>219</v>
      </c>
      <c r="I11">
        <v>201</v>
      </c>
      <c r="J11">
        <v>30</v>
      </c>
      <c r="K11">
        <v>19023</v>
      </c>
      <c r="L11">
        <v>5420</v>
      </c>
      <c r="M11">
        <v>50279</v>
      </c>
      <c r="N11">
        <v>0</v>
      </c>
      <c r="O11">
        <v>33601</v>
      </c>
      <c r="Q11">
        <f t="shared" si="0"/>
        <v>3.0348000000000002</v>
      </c>
    </row>
    <row r="12" spans="1:17" x14ac:dyDescent="0.25">
      <c r="A12" t="s">
        <v>2774</v>
      </c>
      <c r="B12" t="s">
        <v>2785</v>
      </c>
      <c r="C12">
        <v>306</v>
      </c>
      <c r="D12">
        <v>212</v>
      </c>
      <c r="E12">
        <v>40</v>
      </c>
      <c r="F12">
        <v>2838</v>
      </c>
      <c r="G12">
        <v>15340</v>
      </c>
      <c r="H12">
        <v>567</v>
      </c>
      <c r="I12">
        <v>147</v>
      </c>
      <c r="J12">
        <v>23</v>
      </c>
      <c r="K12">
        <v>14901</v>
      </c>
      <c r="L12">
        <v>3291</v>
      </c>
      <c r="M12">
        <v>43466</v>
      </c>
      <c r="N12">
        <v>0</v>
      </c>
      <c r="O12">
        <v>23446</v>
      </c>
      <c r="Q12">
        <f t="shared" si="0"/>
        <v>4.3880000000000008</v>
      </c>
    </row>
    <row r="13" spans="1:17" x14ac:dyDescent="0.25">
      <c r="A13" t="s">
        <v>2774</v>
      </c>
      <c r="B13" t="s">
        <v>2786</v>
      </c>
      <c r="C13">
        <v>164</v>
      </c>
      <c r="D13">
        <v>36</v>
      </c>
      <c r="E13">
        <v>17</v>
      </c>
      <c r="F13">
        <v>1160</v>
      </c>
      <c r="G13">
        <v>17305</v>
      </c>
      <c r="H13">
        <v>127</v>
      </c>
      <c r="I13">
        <v>77</v>
      </c>
      <c r="J13">
        <v>32</v>
      </c>
      <c r="K13">
        <v>14636</v>
      </c>
      <c r="L13">
        <v>12</v>
      </c>
      <c r="M13">
        <v>24871</v>
      </c>
      <c r="N13">
        <v>0</v>
      </c>
      <c r="O13">
        <v>2771</v>
      </c>
      <c r="Q13">
        <f t="shared" si="0"/>
        <v>2.9574000000000003</v>
      </c>
    </row>
    <row r="14" spans="1:17" x14ac:dyDescent="0.25">
      <c r="A14" t="s">
        <v>2774</v>
      </c>
      <c r="B14" t="s">
        <v>2787</v>
      </c>
      <c r="C14">
        <v>4</v>
      </c>
      <c r="D14">
        <v>1</v>
      </c>
      <c r="E14">
        <v>4</v>
      </c>
      <c r="F14">
        <v>92</v>
      </c>
      <c r="G14">
        <v>1429</v>
      </c>
      <c r="H14">
        <v>5</v>
      </c>
      <c r="I14">
        <v>12</v>
      </c>
      <c r="J14">
        <v>6</v>
      </c>
      <c r="K14">
        <v>872</v>
      </c>
      <c r="L14">
        <v>0</v>
      </c>
      <c r="M14">
        <v>1464</v>
      </c>
      <c r="N14">
        <v>0</v>
      </c>
      <c r="O14">
        <v>76</v>
      </c>
      <c r="Q14">
        <f t="shared" si="0"/>
        <v>4.466800000000001</v>
      </c>
    </row>
    <row r="15" spans="1:17" x14ac:dyDescent="0.25">
      <c r="A15" t="s">
        <v>2774</v>
      </c>
      <c r="B15" t="s">
        <v>2788</v>
      </c>
      <c r="C15">
        <v>233</v>
      </c>
      <c r="D15">
        <v>60</v>
      </c>
      <c r="E15">
        <v>13</v>
      </c>
      <c r="F15">
        <v>1742</v>
      </c>
      <c r="G15">
        <v>12669</v>
      </c>
      <c r="H15">
        <v>119</v>
      </c>
      <c r="I15">
        <v>95</v>
      </c>
      <c r="J15">
        <v>10</v>
      </c>
      <c r="K15">
        <v>13024</v>
      </c>
      <c r="L15">
        <v>313</v>
      </c>
      <c r="M15">
        <v>14991</v>
      </c>
      <c r="N15">
        <v>0</v>
      </c>
      <c r="O15">
        <v>7790</v>
      </c>
      <c r="Q15">
        <f t="shared" si="0"/>
        <v>4.3116000000000003</v>
      </c>
    </row>
    <row r="16" spans="1:17" x14ac:dyDescent="0.25">
      <c r="A16" t="s">
        <v>2774</v>
      </c>
      <c r="B16" t="s">
        <v>2789</v>
      </c>
      <c r="C16">
        <v>117</v>
      </c>
      <c r="D16">
        <v>15</v>
      </c>
      <c r="E16">
        <v>16</v>
      </c>
      <c r="F16">
        <v>687</v>
      </c>
      <c r="G16">
        <v>15856</v>
      </c>
      <c r="H16">
        <v>85</v>
      </c>
      <c r="I16">
        <v>53</v>
      </c>
      <c r="J16">
        <v>26</v>
      </c>
      <c r="K16">
        <v>11662</v>
      </c>
      <c r="L16">
        <v>3</v>
      </c>
      <c r="M16">
        <v>9929</v>
      </c>
      <c r="N16">
        <v>0</v>
      </c>
      <c r="O16">
        <v>501</v>
      </c>
      <c r="Q16">
        <f t="shared" si="0"/>
        <v>3.3962000000000003</v>
      </c>
    </row>
    <row r="17" spans="1:17" x14ac:dyDescent="0.25">
      <c r="A17" t="s">
        <v>2774</v>
      </c>
      <c r="B17" t="s">
        <v>2790</v>
      </c>
      <c r="C17">
        <v>151</v>
      </c>
      <c r="D17">
        <v>42</v>
      </c>
      <c r="E17">
        <v>5</v>
      </c>
      <c r="F17">
        <v>1068</v>
      </c>
      <c r="G17">
        <v>17573</v>
      </c>
      <c r="H17">
        <v>69</v>
      </c>
      <c r="I17">
        <v>106</v>
      </c>
      <c r="J17">
        <v>18</v>
      </c>
      <c r="K17">
        <v>25941</v>
      </c>
      <c r="L17">
        <v>12</v>
      </c>
      <c r="M17">
        <v>12711</v>
      </c>
      <c r="N17">
        <v>0</v>
      </c>
      <c r="O17">
        <v>2555</v>
      </c>
      <c r="Q17">
        <f t="shared" si="0"/>
        <v>3.496</v>
      </c>
    </row>
    <row r="18" spans="1:17" x14ac:dyDescent="0.25">
      <c r="A18" t="s">
        <v>2774</v>
      </c>
      <c r="B18" t="s">
        <v>2791</v>
      </c>
      <c r="C18">
        <v>265</v>
      </c>
      <c r="D18">
        <v>52</v>
      </c>
      <c r="E18">
        <v>6</v>
      </c>
      <c r="F18">
        <v>1923</v>
      </c>
      <c r="G18">
        <v>21114</v>
      </c>
      <c r="H18">
        <v>105</v>
      </c>
      <c r="I18">
        <v>120</v>
      </c>
      <c r="J18">
        <v>44</v>
      </c>
      <c r="K18">
        <v>10238</v>
      </c>
      <c r="L18">
        <v>4</v>
      </c>
      <c r="M18">
        <v>22607</v>
      </c>
      <c r="N18">
        <v>0</v>
      </c>
      <c r="O18">
        <v>4852</v>
      </c>
      <c r="Q18">
        <f t="shared" si="0"/>
        <v>1.5502000000000007</v>
      </c>
    </row>
    <row r="19" spans="1:17" x14ac:dyDescent="0.25">
      <c r="A19" t="s">
        <v>2774</v>
      </c>
      <c r="B19" t="s">
        <v>2792</v>
      </c>
      <c r="C19">
        <v>451</v>
      </c>
      <c r="D19">
        <v>47</v>
      </c>
      <c r="E19">
        <v>62</v>
      </c>
      <c r="F19">
        <v>1593</v>
      </c>
      <c r="G19">
        <v>19918</v>
      </c>
      <c r="H19">
        <v>353</v>
      </c>
      <c r="I19">
        <v>65</v>
      </c>
      <c r="J19">
        <v>50</v>
      </c>
      <c r="K19">
        <v>11126</v>
      </c>
      <c r="L19">
        <v>155</v>
      </c>
      <c r="M19">
        <v>28565</v>
      </c>
      <c r="N19">
        <v>0</v>
      </c>
      <c r="O19">
        <v>16136</v>
      </c>
      <c r="Q19">
        <f t="shared" si="0"/>
        <v>3.1834000000000007</v>
      </c>
    </row>
    <row r="20" spans="1:17" x14ac:dyDescent="0.25">
      <c r="A20" t="s">
        <v>2774</v>
      </c>
      <c r="B20" t="s">
        <v>2793</v>
      </c>
      <c r="C20">
        <v>116</v>
      </c>
      <c r="D20">
        <v>18</v>
      </c>
      <c r="E20">
        <v>26</v>
      </c>
      <c r="F20">
        <v>750</v>
      </c>
      <c r="G20">
        <v>14211</v>
      </c>
      <c r="H20">
        <v>97</v>
      </c>
      <c r="I20">
        <v>115</v>
      </c>
      <c r="J20">
        <v>55</v>
      </c>
      <c r="K20">
        <v>5786</v>
      </c>
      <c r="L20">
        <v>8</v>
      </c>
      <c r="M20">
        <v>11674</v>
      </c>
      <c r="N20">
        <v>0</v>
      </c>
      <c r="O20">
        <v>2774</v>
      </c>
      <c r="Q20">
        <f t="shared" si="0"/>
        <v>1.7112000000000012</v>
      </c>
    </row>
    <row r="21" spans="1:17" x14ac:dyDescent="0.25">
      <c r="A21" t="s">
        <v>2774</v>
      </c>
      <c r="B21" t="s">
        <v>2794</v>
      </c>
      <c r="C21">
        <v>428</v>
      </c>
      <c r="D21">
        <v>110</v>
      </c>
      <c r="E21">
        <v>31</v>
      </c>
      <c r="F21">
        <v>2329</v>
      </c>
      <c r="G21">
        <v>22956</v>
      </c>
      <c r="H21">
        <v>218</v>
      </c>
      <c r="I21">
        <v>183</v>
      </c>
      <c r="J21">
        <v>39</v>
      </c>
      <c r="K21">
        <v>24282</v>
      </c>
      <c r="L21">
        <v>4571</v>
      </c>
      <c r="M21">
        <v>32710</v>
      </c>
      <c r="N21">
        <v>0</v>
      </c>
      <c r="O21">
        <v>12492</v>
      </c>
      <c r="Q21">
        <f t="shared" si="0"/>
        <v>2.7522000000000002</v>
      </c>
    </row>
    <row r="22" spans="1:17" x14ac:dyDescent="0.25">
      <c r="A22" t="s">
        <v>2774</v>
      </c>
      <c r="B22" t="s">
        <v>2795</v>
      </c>
      <c r="C22">
        <v>302</v>
      </c>
      <c r="D22">
        <v>92</v>
      </c>
      <c r="E22">
        <v>78</v>
      </c>
      <c r="F22">
        <v>1957</v>
      </c>
      <c r="G22">
        <v>22040</v>
      </c>
      <c r="H22">
        <v>271</v>
      </c>
      <c r="I22">
        <v>186</v>
      </c>
      <c r="J22">
        <v>44</v>
      </c>
      <c r="K22">
        <v>28506</v>
      </c>
      <c r="L22">
        <v>86</v>
      </c>
      <c r="M22">
        <v>18319</v>
      </c>
      <c r="N22">
        <v>0</v>
      </c>
      <c r="O22">
        <v>5777</v>
      </c>
      <c r="Q22">
        <f t="shared" si="0"/>
        <v>4.4076000000000004</v>
      </c>
    </row>
    <row r="23" spans="1:17" x14ac:dyDescent="0.25">
      <c r="A23" t="s">
        <v>2774</v>
      </c>
      <c r="B23" t="s">
        <v>2796</v>
      </c>
      <c r="C23">
        <v>219</v>
      </c>
      <c r="D23">
        <v>65</v>
      </c>
      <c r="E23">
        <v>23</v>
      </c>
      <c r="F23">
        <v>2091</v>
      </c>
      <c r="G23">
        <v>19521</v>
      </c>
      <c r="H23">
        <v>305</v>
      </c>
      <c r="I23">
        <v>145</v>
      </c>
      <c r="J23">
        <v>46</v>
      </c>
      <c r="K23">
        <v>12892</v>
      </c>
      <c r="L23">
        <v>11072</v>
      </c>
      <c r="M23">
        <v>31312</v>
      </c>
      <c r="N23">
        <v>0</v>
      </c>
      <c r="O23">
        <v>37420</v>
      </c>
      <c r="Q23">
        <f t="shared" si="0"/>
        <v>2.1355999999999997</v>
      </c>
    </row>
    <row r="24" spans="1:17" x14ac:dyDescent="0.25">
      <c r="A24" t="s">
        <v>2774</v>
      </c>
      <c r="B24" t="s">
        <v>2797</v>
      </c>
      <c r="C24">
        <v>192</v>
      </c>
      <c r="D24">
        <v>47</v>
      </c>
      <c r="E24">
        <v>28</v>
      </c>
      <c r="F24">
        <v>1504</v>
      </c>
      <c r="G24">
        <v>12803</v>
      </c>
      <c r="H24">
        <v>131</v>
      </c>
      <c r="I24">
        <v>212</v>
      </c>
      <c r="J24">
        <v>26</v>
      </c>
      <c r="K24">
        <v>15284</v>
      </c>
      <c r="L24">
        <v>32</v>
      </c>
      <c r="M24">
        <v>10869</v>
      </c>
      <c r="N24">
        <v>0</v>
      </c>
      <c r="O24">
        <v>2509</v>
      </c>
      <c r="Q24">
        <f t="shared" si="0"/>
        <v>3.8035999999999994</v>
      </c>
    </row>
    <row r="25" spans="1:17" x14ac:dyDescent="0.25">
      <c r="A25" t="s">
        <v>2774</v>
      </c>
      <c r="B25" t="s">
        <v>2798</v>
      </c>
      <c r="C25">
        <v>124</v>
      </c>
      <c r="D25">
        <v>22</v>
      </c>
      <c r="E25">
        <v>12</v>
      </c>
      <c r="F25">
        <v>996</v>
      </c>
      <c r="G25">
        <v>13050</v>
      </c>
      <c r="H25">
        <v>58</v>
      </c>
      <c r="I25">
        <v>129</v>
      </c>
      <c r="J25">
        <v>49</v>
      </c>
      <c r="K25">
        <v>7420</v>
      </c>
      <c r="L25">
        <v>16</v>
      </c>
      <c r="M25">
        <v>11290</v>
      </c>
      <c r="N25">
        <v>0</v>
      </c>
      <c r="O25">
        <v>1463</v>
      </c>
      <c r="Q25">
        <f t="shared" si="0"/>
        <v>1.5724000000000009</v>
      </c>
    </row>
    <row r="26" spans="1:17" x14ac:dyDescent="0.25">
      <c r="A26" t="s">
        <v>2799</v>
      </c>
      <c r="B26" t="s">
        <v>2800</v>
      </c>
      <c r="C26">
        <v>421</v>
      </c>
      <c r="D26">
        <v>121</v>
      </c>
      <c r="E26">
        <v>15</v>
      </c>
      <c r="F26">
        <v>2429</v>
      </c>
      <c r="G26">
        <v>31921</v>
      </c>
      <c r="H26">
        <v>93</v>
      </c>
      <c r="I26">
        <v>382</v>
      </c>
      <c r="J26">
        <v>165</v>
      </c>
      <c r="K26">
        <v>26109</v>
      </c>
      <c r="L26">
        <v>10</v>
      </c>
      <c r="M26">
        <v>39264</v>
      </c>
      <c r="N26">
        <v>0</v>
      </c>
      <c r="O26">
        <v>1586</v>
      </c>
      <c r="Q26">
        <f t="shared" si="0"/>
        <v>-6.9559999999999995</v>
      </c>
    </row>
    <row r="27" spans="1:17" x14ac:dyDescent="0.25">
      <c r="A27" t="s">
        <v>2799</v>
      </c>
      <c r="B27" t="s">
        <v>2801</v>
      </c>
      <c r="C27">
        <v>273</v>
      </c>
      <c r="D27">
        <v>41</v>
      </c>
      <c r="E27">
        <v>34</v>
      </c>
      <c r="F27">
        <v>1323</v>
      </c>
      <c r="G27">
        <v>23288</v>
      </c>
      <c r="H27">
        <v>139</v>
      </c>
      <c r="I27">
        <v>257</v>
      </c>
      <c r="J27">
        <v>100</v>
      </c>
      <c r="K27">
        <v>10960</v>
      </c>
      <c r="L27">
        <v>56</v>
      </c>
      <c r="M27">
        <v>27937</v>
      </c>
      <c r="N27">
        <v>0</v>
      </c>
      <c r="O27">
        <v>2067</v>
      </c>
      <c r="Q27">
        <f t="shared" si="0"/>
        <v>-1.3641999999999985</v>
      </c>
    </row>
    <row r="28" spans="1:17" x14ac:dyDescent="0.25">
      <c r="A28" t="s">
        <v>2799</v>
      </c>
      <c r="B28" t="s">
        <v>2802</v>
      </c>
      <c r="C28">
        <v>437</v>
      </c>
      <c r="D28">
        <v>76</v>
      </c>
      <c r="E28">
        <v>13</v>
      </c>
      <c r="F28">
        <v>1887</v>
      </c>
      <c r="G28">
        <v>32376</v>
      </c>
      <c r="H28">
        <v>64</v>
      </c>
      <c r="I28">
        <v>258</v>
      </c>
      <c r="J28">
        <v>137</v>
      </c>
      <c r="K28">
        <v>26484</v>
      </c>
      <c r="L28">
        <v>9</v>
      </c>
      <c r="M28">
        <v>27340</v>
      </c>
      <c r="N28">
        <v>0</v>
      </c>
      <c r="O28">
        <v>760</v>
      </c>
      <c r="Q28">
        <f t="shared" si="0"/>
        <v>-5.0363999999999995</v>
      </c>
    </row>
    <row r="29" spans="1:17" x14ac:dyDescent="0.25">
      <c r="A29" t="s">
        <v>2799</v>
      </c>
      <c r="B29" t="s">
        <v>2803</v>
      </c>
      <c r="C29">
        <v>386</v>
      </c>
      <c r="D29">
        <v>72</v>
      </c>
      <c r="E29">
        <v>24</v>
      </c>
      <c r="F29">
        <v>1636</v>
      </c>
      <c r="G29">
        <v>26201</v>
      </c>
      <c r="H29">
        <v>167</v>
      </c>
      <c r="I29">
        <v>302</v>
      </c>
      <c r="J29">
        <v>164</v>
      </c>
      <c r="K29">
        <v>17732</v>
      </c>
      <c r="L29">
        <v>15</v>
      </c>
      <c r="M29">
        <v>24708</v>
      </c>
      <c r="N29">
        <v>0</v>
      </c>
      <c r="O29">
        <v>1229</v>
      </c>
      <c r="Q29">
        <f t="shared" si="0"/>
        <v>-6.4871999999999996</v>
      </c>
    </row>
    <row r="30" spans="1:17" x14ac:dyDescent="0.25">
      <c r="A30" t="s">
        <v>2799</v>
      </c>
      <c r="B30" t="s">
        <v>2804</v>
      </c>
      <c r="C30">
        <v>157</v>
      </c>
      <c r="D30">
        <v>41</v>
      </c>
      <c r="E30">
        <v>17</v>
      </c>
      <c r="F30">
        <v>945</v>
      </c>
      <c r="G30">
        <v>19170</v>
      </c>
      <c r="H30">
        <v>48</v>
      </c>
      <c r="I30">
        <v>220</v>
      </c>
      <c r="J30">
        <v>75</v>
      </c>
      <c r="K30">
        <v>6307</v>
      </c>
      <c r="L30">
        <v>12</v>
      </c>
      <c r="M30">
        <v>21716</v>
      </c>
      <c r="N30">
        <v>0</v>
      </c>
      <c r="O30">
        <v>2468</v>
      </c>
      <c r="Q30">
        <f t="shared" si="0"/>
        <v>-0.13159999999999972</v>
      </c>
    </row>
    <row r="31" spans="1:17" x14ac:dyDescent="0.25">
      <c r="A31" t="s">
        <v>2799</v>
      </c>
      <c r="B31" t="s">
        <v>2805</v>
      </c>
      <c r="C31">
        <v>364</v>
      </c>
      <c r="D31">
        <v>49</v>
      </c>
      <c r="E31">
        <v>30</v>
      </c>
      <c r="F31">
        <v>1764</v>
      </c>
      <c r="G31">
        <v>27713</v>
      </c>
      <c r="H31">
        <v>188</v>
      </c>
      <c r="I31">
        <v>334</v>
      </c>
      <c r="J31">
        <v>128</v>
      </c>
      <c r="K31">
        <v>17075</v>
      </c>
      <c r="L31">
        <v>38</v>
      </c>
      <c r="M31">
        <v>31442</v>
      </c>
      <c r="N31">
        <v>0</v>
      </c>
      <c r="O31">
        <v>5198</v>
      </c>
      <c r="Q31">
        <f t="shared" si="0"/>
        <v>-3.6319999999999997</v>
      </c>
    </row>
    <row r="32" spans="1:17" x14ac:dyDescent="0.25">
      <c r="A32" t="s">
        <v>2799</v>
      </c>
      <c r="B32" t="s">
        <v>2806</v>
      </c>
      <c r="C32">
        <v>250</v>
      </c>
      <c r="D32">
        <v>40</v>
      </c>
      <c r="E32">
        <v>17</v>
      </c>
      <c r="F32">
        <v>1434</v>
      </c>
      <c r="G32">
        <v>25029</v>
      </c>
      <c r="H32">
        <v>72</v>
      </c>
      <c r="I32">
        <v>216</v>
      </c>
      <c r="J32">
        <v>82</v>
      </c>
      <c r="K32">
        <v>11472</v>
      </c>
      <c r="L32">
        <v>16</v>
      </c>
      <c r="M32">
        <v>33144</v>
      </c>
      <c r="N32">
        <v>0</v>
      </c>
      <c r="O32">
        <v>4023</v>
      </c>
      <c r="Q32">
        <f t="shared" si="0"/>
        <v>-0.72860000000000014</v>
      </c>
    </row>
    <row r="33" spans="1:17" x14ac:dyDescent="0.25">
      <c r="A33" t="s">
        <v>2799</v>
      </c>
      <c r="B33" t="s">
        <v>2807</v>
      </c>
      <c r="C33">
        <v>263</v>
      </c>
      <c r="D33">
        <v>51</v>
      </c>
      <c r="E33">
        <v>4</v>
      </c>
      <c r="F33">
        <v>1328</v>
      </c>
      <c r="G33">
        <v>19632</v>
      </c>
      <c r="H33">
        <v>46</v>
      </c>
      <c r="I33">
        <v>270</v>
      </c>
      <c r="J33">
        <v>129</v>
      </c>
      <c r="K33">
        <v>13315</v>
      </c>
      <c r="L33">
        <v>8</v>
      </c>
      <c r="M33">
        <v>20943</v>
      </c>
      <c r="N33">
        <v>0</v>
      </c>
      <c r="O33">
        <v>1890</v>
      </c>
      <c r="Q33">
        <f t="shared" si="0"/>
        <v>-4.6481999999999983</v>
      </c>
    </row>
    <row r="34" spans="1:17" x14ac:dyDescent="0.25">
      <c r="A34" t="s">
        <v>2799</v>
      </c>
      <c r="B34" t="s">
        <v>2808</v>
      </c>
      <c r="C34">
        <v>203</v>
      </c>
      <c r="D34">
        <v>46</v>
      </c>
      <c r="E34">
        <v>12</v>
      </c>
      <c r="F34">
        <v>1590</v>
      </c>
      <c r="G34">
        <v>27679</v>
      </c>
      <c r="H34">
        <v>82</v>
      </c>
      <c r="I34">
        <v>288</v>
      </c>
      <c r="J34">
        <v>116</v>
      </c>
      <c r="K34">
        <v>11251</v>
      </c>
      <c r="L34">
        <v>28</v>
      </c>
      <c r="M34">
        <v>36712</v>
      </c>
      <c r="N34">
        <v>0</v>
      </c>
      <c r="O34">
        <v>3449</v>
      </c>
      <c r="Q34">
        <f t="shared" si="0"/>
        <v>-3.3305999999999987</v>
      </c>
    </row>
    <row r="35" spans="1:17" x14ac:dyDescent="0.25">
      <c r="A35" t="s">
        <v>2799</v>
      </c>
      <c r="B35" t="s">
        <v>2809</v>
      </c>
      <c r="C35">
        <v>272</v>
      </c>
      <c r="D35">
        <v>60</v>
      </c>
      <c r="E35">
        <v>15</v>
      </c>
      <c r="F35">
        <v>1687</v>
      </c>
      <c r="G35">
        <v>30754</v>
      </c>
      <c r="H35">
        <v>69</v>
      </c>
      <c r="I35">
        <v>304</v>
      </c>
      <c r="J35">
        <v>110</v>
      </c>
      <c r="K35">
        <v>11875</v>
      </c>
      <c r="L35">
        <v>22</v>
      </c>
      <c r="M35">
        <v>45495</v>
      </c>
      <c r="N35">
        <v>0</v>
      </c>
      <c r="O35">
        <v>2974</v>
      </c>
      <c r="Q35">
        <f t="shared" si="0"/>
        <v>-2.8469999999999995</v>
      </c>
    </row>
    <row r="36" spans="1:17" x14ac:dyDescent="0.25">
      <c r="A36" t="s">
        <v>2799</v>
      </c>
      <c r="B36" t="s">
        <v>2810</v>
      </c>
      <c r="C36">
        <v>351</v>
      </c>
      <c r="D36">
        <v>76</v>
      </c>
      <c r="E36">
        <v>13</v>
      </c>
      <c r="F36">
        <v>2326</v>
      </c>
      <c r="G36">
        <v>26926</v>
      </c>
      <c r="H36">
        <v>51</v>
      </c>
      <c r="I36">
        <v>248</v>
      </c>
      <c r="J36">
        <v>77</v>
      </c>
      <c r="K36">
        <v>30683</v>
      </c>
      <c r="L36">
        <v>9</v>
      </c>
      <c r="M36">
        <v>22998</v>
      </c>
      <c r="N36">
        <v>0</v>
      </c>
      <c r="O36">
        <v>1065</v>
      </c>
      <c r="Q36">
        <f t="shared" si="0"/>
        <v>-0.63039999999999985</v>
      </c>
    </row>
    <row r="37" spans="1:17" x14ac:dyDescent="0.25">
      <c r="A37" t="s">
        <v>2799</v>
      </c>
      <c r="B37" t="s">
        <v>2811</v>
      </c>
      <c r="C37">
        <v>237</v>
      </c>
      <c r="D37">
        <v>66</v>
      </c>
      <c r="E37">
        <v>23</v>
      </c>
      <c r="F37">
        <v>2108</v>
      </c>
      <c r="G37">
        <v>25000</v>
      </c>
      <c r="H37">
        <v>79</v>
      </c>
      <c r="I37">
        <v>230</v>
      </c>
      <c r="J37">
        <v>79</v>
      </c>
      <c r="K37">
        <v>27836</v>
      </c>
      <c r="L37">
        <v>19</v>
      </c>
      <c r="M37">
        <v>30760</v>
      </c>
      <c r="N37">
        <v>0</v>
      </c>
      <c r="O37">
        <v>6961</v>
      </c>
      <c r="Q37">
        <f t="shared" si="0"/>
        <v>-0.25839999999999996</v>
      </c>
    </row>
    <row r="38" spans="1:17" x14ac:dyDescent="0.25">
      <c r="A38" t="s">
        <v>2799</v>
      </c>
      <c r="B38" t="s">
        <v>2812</v>
      </c>
      <c r="C38">
        <v>256</v>
      </c>
      <c r="D38">
        <v>57</v>
      </c>
      <c r="E38">
        <v>25</v>
      </c>
      <c r="F38">
        <v>1809</v>
      </c>
      <c r="G38">
        <v>24883</v>
      </c>
      <c r="H38">
        <v>56</v>
      </c>
      <c r="I38">
        <v>272</v>
      </c>
      <c r="J38">
        <v>107</v>
      </c>
      <c r="K38">
        <v>16037</v>
      </c>
      <c r="L38">
        <v>7</v>
      </c>
      <c r="M38">
        <v>24148</v>
      </c>
      <c r="N38">
        <v>0</v>
      </c>
      <c r="O38">
        <v>1760</v>
      </c>
      <c r="Q38">
        <f t="shared" si="0"/>
        <v>-2.2130000000000001</v>
      </c>
    </row>
    <row r="39" spans="1:17" x14ac:dyDescent="0.25">
      <c r="A39" t="s">
        <v>2799</v>
      </c>
      <c r="B39" t="s">
        <v>2813</v>
      </c>
      <c r="C39">
        <v>285</v>
      </c>
      <c r="D39">
        <v>86</v>
      </c>
      <c r="E39">
        <v>21</v>
      </c>
      <c r="F39">
        <v>2373</v>
      </c>
      <c r="G39">
        <v>25437</v>
      </c>
      <c r="H39">
        <v>60</v>
      </c>
      <c r="I39">
        <v>328</v>
      </c>
      <c r="J39">
        <v>125</v>
      </c>
      <c r="K39">
        <v>25872</v>
      </c>
      <c r="L39">
        <v>8</v>
      </c>
      <c r="M39">
        <v>30951</v>
      </c>
      <c r="N39">
        <v>0</v>
      </c>
      <c r="O39">
        <v>1862</v>
      </c>
      <c r="Q39">
        <f t="shared" si="0"/>
        <v>-3.6988000000000003</v>
      </c>
    </row>
    <row r="40" spans="1:17" x14ac:dyDescent="0.25">
      <c r="A40" t="s">
        <v>2799</v>
      </c>
      <c r="B40" t="s">
        <v>2814</v>
      </c>
      <c r="C40">
        <v>268</v>
      </c>
      <c r="D40">
        <v>68</v>
      </c>
      <c r="E40">
        <v>10</v>
      </c>
      <c r="F40">
        <v>2162</v>
      </c>
      <c r="G40">
        <v>23370</v>
      </c>
      <c r="H40">
        <v>65</v>
      </c>
      <c r="I40">
        <v>399</v>
      </c>
      <c r="J40">
        <v>110</v>
      </c>
      <c r="K40">
        <v>19921</v>
      </c>
      <c r="L40">
        <v>22</v>
      </c>
      <c r="M40">
        <v>29778</v>
      </c>
      <c r="N40">
        <v>0</v>
      </c>
      <c r="O40">
        <v>1795</v>
      </c>
      <c r="Q40">
        <f t="shared" si="0"/>
        <v>-3.0439999999999987</v>
      </c>
    </row>
    <row r="41" spans="1:17" x14ac:dyDescent="0.25">
      <c r="A41" t="s">
        <v>2799</v>
      </c>
      <c r="B41" t="s">
        <v>2815</v>
      </c>
      <c r="C41">
        <v>467</v>
      </c>
      <c r="D41">
        <v>102</v>
      </c>
      <c r="E41">
        <v>6</v>
      </c>
      <c r="F41">
        <v>3317</v>
      </c>
      <c r="G41">
        <v>16940</v>
      </c>
      <c r="H41">
        <v>75</v>
      </c>
      <c r="I41">
        <v>423</v>
      </c>
      <c r="J41">
        <v>76</v>
      </c>
      <c r="K41">
        <v>37374</v>
      </c>
      <c r="L41">
        <v>22</v>
      </c>
      <c r="M41">
        <v>31168</v>
      </c>
      <c r="N41">
        <v>0</v>
      </c>
      <c r="O41">
        <v>1669</v>
      </c>
      <c r="Q41">
        <f t="shared" si="0"/>
        <v>-0.95579999999999909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00960-53FB-42EF-B743-7441629D9D32}">
  <dimension ref="A1:Q101"/>
  <sheetViews>
    <sheetView workbookViewId="0">
      <selection activeCell="L97" sqref="L97"/>
    </sheetView>
  </sheetViews>
  <sheetFormatPr defaultRowHeight="15" x14ac:dyDescent="0.25"/>
  <cols>
    <col min="2" max="2" width="16.7109375" customWidth="1"/>
  </cols>
  <sheetData>
    <row r="1" spans="1:17" x14ac:dyDescent="0.25">
      <c r="A1" t="s">
        <v>2486</v>
      </c>
      <c r="B1" t="s">
        <v>731</v>
      </c>
      <c r="C1" t="s">
        <v>2451</v>
      </c>
      <c r="D1" t="s">
        <v>2452</v>
      </c>
      <c r="E1" t="s">
        <v>2453</v>
      </c>
      <c r="F1" t="s">
        <v>2454</v>
      </c>
      <c r="G1" t="s">
        <v>2455</v>
      </c>
      <c r="H1" t="s">
        <v>2456</v>
      </c>
      <c r="I1" t="s">
        <v>2457</v>
      </c>
      <c r="J1" t="s">
        <v>2458</v>
      </c>
      <c r="K1" t="s">
        <v>1</v>
      </c>
      <c r="L1" t="s">
        <v>2</v>
      </c>
      <c r="M1" t="s">
        <v>4</v>
      </c>
      <c r="N1" t="s">
        <v>5</v>
      </c>
      <c r="O1" t="s">
        <v>6</v>
      </c>
      <c r="Q1" t="s">
        <v>7</v>
      </c>
    </row>
    <row r="2" spans="1:17" x14ac:dyDescent="0.25">
      <c r="A2" t="s">
        <v>2816</v>
      </c>
      <c r="B2" t="s">
        <v>2817</v>
      </c>
      <c r="C2">
        <v>63</v>
      </c>
      <c r="D2">
        <v>32</v>
      </c>
      <c r="E2">
        <v>3</v>
      </c>
      <c r="F2">
        <v>2012</v>
      </c>
      <c r="G2">
        <v>13126</v>
      </c>
      <c r="H2">
        <v>80</v>
      </c>
      <c r="I2">
        <v>206</v>
      </c>
      <c r="J2">
        <v>40</v>
      </c>
      <c r="K2">
        <v>9842</v>
      </c>
      <c r="L2">
        <v>2415</v>
      </c>
      <c r="M2">
        <v>15641</v>
      </c>
      <c r="N2">
        <v>0</v>
      </c>
      <c r="O2">
        <v>22303</v>
      </c>
      <c r="Q2">
        <f>9.8031 -2.1852*C2 +1.4385*H2 +3.1508*J2</f>
        <v>113.24749999999999</v>
      </c>
    </row>
    <row r="3" spans="1:17" x14ac:dyDescent="0.25">
      <c r="A3" t="s">
        <v>2818</v>
      </c>
      <c r="B3" t="s">
        <v>2817</v>
      </c>
      <c r="C3">
        <v>188</v>
      </c>
      <c r="D3">
        <v>78</v>
      </c>
      <c r="E3">
        <v>17</v>
      </c>
      <c r="F3">
        <v>1546</v>
      </c>
      <c r="G3">
        <v>24416</v>
      </c>
      <c r="H3">
        <v>99</v>
      </c>
      <c r="I3">
        <v>291</v>
      </c>
      <c r="J3">
        <v>85</v>
      </c>
      <c r="K3">
        <v>13540</v>
      </c>
      <c r="L3">
        <v>10</v>
      </c>
      <c r="M3">
        <v>31698</v>
      </c>
      <c r="N3">
        <v>1</v>
      </c>
      <c r="O3">
        <v>1645</v>
      </c>
      <c r="Q3">
        <f t="shared" ref="Q3:Q66" si="0">9.8031 -2.1852*C3 +1.4385*H3 +3.1508*J3</f>
        <v>9.214999999999975</v>
      </c>
    </row>
    <row r="4" spans="1:17" x14ac:dyDescent="0.25">
      <c r="A4" t="s">
        <v>2819</v>
      </c>
      <c r="B4" t="s">
        <v>2817</v>
      </c>
      <c r="C4">
        <v>239</v>
      </c>
      <c r="D4">
        <v>35</v>
      </c>
      <c r="E4">
        <v>11</v>
      </c>
      <c r="F4">
        <v>1216</v>
      </c>
      <c r="G4">
        <v>31747</v>
      </c>
      <c r="H4">
        <v>56</v>
      </c>
      <c r="I4">
        <v>236</v>
      </c>
      <c r="J4">
        <v>100</v>
      </c>
      <c r="K4">
        <v>7533</v>
      </c>
      <c r="L4">
        <v>8</v>
      </c>
      <c r="M4">
        <v>39528</v>
      </c>
      <c r="N4">
        <v>0</v>
      </c>
      <c r="O4">
        <v>1623</v>
      </c>
      <c r="Q4">
        <f t="shared" si="0"/>
        <v>-116.82370000000003</v>
      </c>
    </row>
    <row r="5" spans="1:17" x14ac:dyDescent="0.25">
      <c r="A5" t="s">
        <v>2820</v>
      </c>
      <c r="B5" t="s">
        <v>2817</v>
      </c>
      <c r="C5">
        <v>142</v>
      </c>
      <c r="D5">
        <v>72</v>
      </c>
      <c r="E5">
        <v>30</v>
      </c>
      <c r="F5">
        <v>1864</v>
      </c>
      <c r="G5">
        <v>23321</v>
      </c>
      <c r="H5">
        <v>130</v>
      </c>
      <c r="I5">
        <v>331</v>
      </c>
      <c r="J5">
        <v>79</v>
      </c>
      <c r="K5">
        <v>12603</v>
      </c>
      <c r="L5">
        <v>12784</v>
      </c>
      <c r="M5">
        <v>25475</v>
      </c>
      <c r="N5">
        <v>1</v>
      </c>
      <c r="O5">
        <v>24180</v>
      </c>
      <c r="Q5">
        <f t="shared" si="0"/>
        <v>135.42289999999994</v>
      </c>
    </row>
    <row r="6" spans="1:17" x14ac:dyDescent="0.25">
      <c r="A6" t="s">
        <v>2821</v>
      </c>
      <c r="B6" t="s">
        <v>2817</v>
      </c>
      <c r="C6">
        <v>155</v>
      </c>
      <c r="D6">
        <v>34</v>
      </c>
      <c r="E6">
        <v>44</v>
      </c>
      <c r="F6">
        <v>893</v>
      </c>
      <c r="G6">
        <v>14290</v>
      </c>
      <c r="H6">
        <v>219</v>
      </c>
      <c r="I6">
        <v>154</v>
      </c>
      <c r="J6">
        <v>41</v>
      </c>
      <c r="K6">
        <v>8029</v>
      </c>
      <c r="L6">
        <v>287</v>
      </c>
      <c r="M6">
        <v>10390</v>
      </c>
      <c r="N6">
        <v>0</v>
      </c>
      <c r="O6">
        <v>3290</v>
      </c>
      <c r="Q6">
        <f t="shared" si="0"/>
        <v>115.31139999999994</v>
      </c>
    </row>
    <row r="7" spans="1:17" x14ac:dyDescent="0.25">
      <c r="A7" t="s">
        <v>2822</v>
      </c>
      <c r="B7" t="s">
        <v>2817</v>
      </c>
      <c r="C7">
        <v>209</v>
      </c>
      <c r="D7">
        <v>23</v>
      </c>
      <c r="E7">
        <v>63</v>
      </c>
      <c r="F7">
        <v>1419</v>
      </c>
      <c r="G7">
        <v>28716</v>
      </c>
      <c r="H7">
        <v>291</v>
      </c>
      <c r="I7">
        <v>310</v>
      </c>
      <c r="J7">
        <v>82</v>
      </c>
      <c r="K7">
        <v>11197</v>
      </c>
      <c r="L7">
        <v>125</v>
      </c>
      <c r="M7">
        <v>22249</v>
      </c>
      <c r="N7">
        <v>0</v>
      </c>
      <c r="O7">
        <v>12580</v>
      </c>
      <c r="Q7">
        <f t="shared" si="0"/>
        <v>230.06539999999995</v>
      </c>
    </row>
    <row r="8" spans="1:17" x14ac:dyDescent="0.25">
      <c r="A8" t="s">
        <v>2823</v>
      </c>
      <c r="B8" t="s">
        <v>2817</v>
      </c>
      <c r="C8">
        <v>275</v>
      </c>
      <c r="D8">
        <v>103</v>
      </c>
      <c r="E8">
        <v>13</v>
      </c>
      <c r="F8">
        <v>2501</v>
      </c>
      <c r="G8">
        <v>15073</v>
      </c>
      <c r="H8">
        <v>98</v>
      </c>
      <c r="I8">
        <v>239</v>
      </c>
      <c r="J8">
        <v>42</v>
      </c>
      <c r="K8">
        <v>14177</v>
      </c>
      <c r="L8">
        <v>6612</v>
      </c>
      <c r="M8">
        <v>24912</v>
      </c>
      <c r="N8">
        <v>0</v>
      </c>
      <c r="O8">
        <v>26620</v>
      </c>
      <c r="Q8">
        <f t="shared" si="0"/>
        <v>-317.82030000000015</v>
      </c>
    </row>
    <row r="9" spans="1:17" x14ac:dyDescent="0.25">
      <c r="A9" t="s">
        <v>2824</v>
      </c>
      <c r="B9" t="s">
        <v>2817</v>
      </c>
      <c r="C9">
        <v>211</v>
      </c>
      <c r="D9">
        <v>51</v>
      </c>
      <c r="E9">
        <v>29</v>
      </c>
      <c r="F9">
        <v>1168</v>
      </c>
      <c r="G9">
        <v>11234</v>
      </c>
      <c r="H9">
        <v>176</v>
      </c>
      <c r="I9">
        <v>188</v>
      </c>
      <c r="J9">
        <v>46</v>
      </c>
      <c r="K9">
        <v>14275</v>
      </c>
      <c r="L9">
        <v>200</v>
      </c>
      <c r="M9">
        <v>9074</v>
      </c>
      <c r="N9">
        <v>0</v>
      </c>
      <c r="O9">
        <v>4014</v>
      </c>
      <c r="Q9">
        <f t="shared" si="0"/>
        <v>-53.161299999999983</v>
      </c>
    </row>
    <row r="10" spans="1:17" x14ac:dyDescent="0.25">
      <c r="A10" t="s">
        <v>2825</v>
      </c>
      <c r="B10" t="s">
        <v>2817</v>
      </c>
      <c r="C10">
        <v>249</v>
      </c>
      <c r="D10">
        <v>51</v>
      </c>
      <c r="E10">
        <v>18</v>
      </c>
      <c r="F10">
        <v>1978</v>
      </c>
      <c r="G10">
        <v>22791</v>
      </c>
      <c r="H10">
        <v>132</v>
      </c>
      <c r="I10">
        <v>224</v>
      </c>
      <c r="J10">
        <v>50</v>
      </c>
      <c r="K10">
        <v>20331</v>
      </c>
      <c r="L10">
        <v>14</v>
      </c>
      <c r="M10">
        <v>19930</v>
      </c>
      <c r="N10">
        <v>0</v>
      </c>
      <c r="O10">
        <v>2525</v>
      </c>
      <c r="Q10">
        <f t="shared" si="0"/>
        <v>-186.88970000000015</v>
      </c>
    </row>
    <row r="11" spans="1:17" x14ac:dyDescent="0.25">
      <c r="A11" t="s">
        <v>2826</v>
      </c>
      <c r="B11" t="s">
        <v>2817</v>
      </c>
      <c r="C11">
        <v>89</v>
      </c>
      <c r="D11">
        <v>25</v>
      </c>
      <c r="E11">
        <v>7</v>
      </c>
      <c r="F11">
        <v>2137</v>
      </c>
      <c r="G11">
        <v>13231</v>
      </c>
      <c r="H11">
        <v>77</v>
      </c>
      <c r="I11">
        <v>142</v>
      </c>
      <c r="J11">
        <v>26</v>
      </c>
      <c r="K11">
        <v>14827</v>
      </c>
      <c r="L11">
        <v>2117</v>
      </c>
      <c r="M11">
        <v>9357</v>
      </c>
      <c r="N11">
        <v>0</v>
      </c>
      <c r="O11">
        <v>21405</v>
      </c>
      <c r="Q11">
        <f t="shared" si="0"/>
        <v>8.0056000000000012</v>
      </c>
    </row>
    <row r="12" spans="1:17" x14ac:dyDescent="0.25">
      <c r="A12" t="s">
        <v>2827</v>
      </c>
      <c r="B12" t="s">
        <v>2817</v>
      </c>
      <c r="C12">
        <v>289</v>
      </c>
      <c r="D12">
        <v>73</v>
      </c>
      <c r="E12">
        <v>39</v>
      </c>
      <c r="F12">
        <v>2929</v>
      </c>
      <c r="G12">
        <v>28349</v>
      </c>
      <c r="H12">
        <v>255</v>
      </c>
      <c r="I12">
        <v>359</v>
      </c>
      <c r="J12">
        <v>99</v>
      </c>
      <c r="K12">
        <v>14990</v>
      </c>
      <c r="L12">
        <v>10023</v>
      </c>
      <c r="M12">
        <v>32869</v>
      </c>
      <c r="N12">
        <v>0</v>
      </c>
      <c r="O12">
        <v>34196</v>
      </c>
      <c r="Q12">
        <f t="shared" si="0"/>
        <v>57.026999999999987</v>
      </c>
    </row>
    <row r="13" spans="1:17" x14ac:dyDescent="0.25">
      <c r="A13" t="s">
        <v>2828</v>
      </c>
      <c r="B13" t="s">
        <v>2817</v>
      </c>
      <c r="C13">
        <v>217</v>
      </c>
      <c r="D13">
        <v>129</v>
      </c>
      <c r="E13">
        <v>20</v>
      </c>
      <c r="F13">
        <v>3373</v>
      </c>
      <c r="G13">
        <v>22141</v>
      </c>
      <c r="H13">
        <v>231</v>
      </c>
      <c r="I13">
        <v>351</v>
      </c>
      <c r="J13">
        <v>27</v>
      </c>
      <c r="K13">
        <v>13533</v>
      </c>
      <c r="L13">
        <v>7309</v>
      </c>
      <c r="M13">
        <v>30724</v>
      </c>
      <c r="N13">
        <v>0</v>
      </c>
      <c r="O13">
        <v>38556</v>
      </c>
      <c r="Q13">
        <f t="shared" si="0"/>
        <v>-47.020200000000045</v>
      </c>
    </row>
    <row r="14" spans="1:17" x14ac:dyDescent="0.25">
      <c r="A14" t="s">
        <v>2829</v>
      </c>
      <c r="B14" t="s">
        <v>2817</v>
      </c>
      <c r="C14">
        <v>167</v>
      </c>
      <c r="D14">
        <v>86</v>
      </c>
      <c r="E14">
        <v>32</v>
      </c>
      <c r="F14">
        <v>2059</v>
      </c>
      <c r="G14">
        <v>17830</v>
      </c>
      <c r="H14">
        <v>227</v>
      </c>
      <c r="I14">
        <v>220</v>
      </c>
      <c r="J14">
        <v>20</v>
      </c>
      <c r="K14">
        <v>10805</v>
      </c>
      <c r="L14">
        <v>1687</v>
      </c>
      <c r="M14">
        <v>21393</v>
      </c>
      <c r="N14">
        <v>0</v>
      </c>
      <c r="O14">
        <v>29399</v>
      </c>
      <c r="Q14">
        <f t="shared" si="0"/>
        <v>34.430199999999935</v>
      </c>
    </row>
    <row r="15" spans="1:17" x14ac:dyDescent="0.25">
      <c r="A15" t="s">
        <v>2830</v>
      </c>
      <c r="B15" t="s">
        <v>2817</v>
      </c>
      <c r="C15">
        <v>228</v>
      </c>
      <c r="D15">
        <v>105</v>
      </c>
      <c r="E15">
        <v>12</v>
      </c>
      <c r="F15">
        <v>3738</v>
      </c>
      <c r="G15">
        <v>19383</v>
      </c>
      <c r="H15">
        <v>204</v>
      </c>
      <c r="I15">
        <v>351</v>
      </c>
      <c r="J15">
        <v>83</v>
      </c>
      <c r="K15">
        <v>12359</v>
      </c>
      <c r="L15">
        <v>3893</v>
      </c>
      <c r="M15">
        <v>32445</v>
      </c>
      <c r="N15">
        <v>0</v>
      </c>
      <c r="O15">
        <v>43866</v>
      </c>
      <c r="Q15">
        <f t="shared" si="0"/>
        <v>66.547899999999913</v>
      </c>
    </row>
    <row r="16" spans="1:17" x14ac:dyDescent="0.25">
      <c r="A16" t="s">
        <v>2831</v>
      </c>
      <c r="B16" t="s">
        <v>2817</v>
      </c>
      <c r="C16">
        <v>123</v>
      </c>
      <c r="D16">
        <v>41</v>
      </c>
      <c r="E16">
        <v>25</v>
      </c>
      <c r="F16">
        <v>1956</v>
      </c>
      <c r="G16">
        <v>12454</v>
      </c>
      <c r="H16">
        <v>272</v>
      </c>
      <c r="I16">
        <v>150</v>
      </c>
      <c r="J16">
        <v>32</v>
      </c>
      <c r="K16">
        <v>10358</v>
      </c>
      <c r="L16">
        <v>1845</v>
      </c>
      <c r="M16">
        <v>12473</v>
      </c>
      <c r="N16">
        <v>0</v>
      </c>
      <c r="O16">
        <v>21384</v>
      </c>
      <c r="Q16">
        <f t="shared" si="0"/>
        <v>233.12110000000001</v>
      </c>
    </row>
    <row r="17" spans="1:17" x14ac:dyDescent="0.25">
      <c r="A17" t="s">
        <v>2832</v>
      </c>
      <c r="B17" t="s">
        <v>2817</v>
      </c>
      <c r="C17">
        <v>329</v>
      </c>
      <c r="D17">
        <v>46</v>
      </c>
      <c r="E17">
        <v>64</v>
      </c>
      <c r="F17">
        <v>1109</v>
      </c>
      <c r="G17">
        <v>10937</v>
      </c>
      <c r="H17">
        <v>465</v>
      </c>
      <c r="I17">
        <v>166</v>
      </c>
      <c r="J17">
        <v>55</v>
      </c>
      <c r="K17">
        <v>8660</v>
      </c>
      <c r="L17">
        <v>3705</v>
      </c>
      <c r="M17">
        <v>11043</v>
      </c>
      <c r="N17">
        <v>0</v>
      </c>
      <c r="O17">
        <v>7268</v>
      </c>
      <c r="Q17">
        <f t="shared" si="0"/>
        <v>133.0687999999999</v>
      </c>
    </row>
    <row r="18" spans="1:17" x14ac:dyDescent="0.25">
      <c r="A18" t="s">
        <v>2833</v>
      </c>
      <c r="B18" t="s">
        <v>2817</v>
      </c>
      <c r="C18">
        <v>256</v>
      </c>
      <c r="D18">
        <v>36</v>
      </c>
      <c r="E18">
        <v>63</v>
      </c>
      <c r="F18">
        <v>1573</v>
      </c>
      <c r="G18">
        <v>26639</v>
      </c>
      <c r="H18">
        <v>311</v>
      </c>
      <c r="I18">
        <v>182</v>
      </c>
      <c r="J18">
        <v>66</v>
      </c>
      <c r="K18">
        <v>14878</v>
      </c>
      <c r="L18">
        <v>42</v>
      </c>
      <c r="M18">
        <v>23134</v>
      </c>
      <c r="N18">
        <v>0</v>
      </c>
      <c r="O18">
        <v>7691</v>
      </c>
      <c r="Q18">
        <f t="shared" si="0"/>
        <v>105.71819999999994</v>
      </c>
    </row>
    <row r="19" spans="1:17" x14ac:dyDescent="0.25">
      <c r="A19" t="s">
        <v>2834</v>
      </c>
      <c r="B19" t="s">
        <v>2817</v>
      </c>
      <c r="C19">
        <v>145</v>
      </c>
      <c r="D19">
        <v>51</v>
      </c>
      <c r="E19">
        <v>38</v>
      </c>
      <c r="F19">
        <v>1379</v>
      </c>
      <c r="G19">
        <v>14483</v>
      </c>
      <c r="H19">
        <v>174</v>
      </c>
      <c r="I19">
        <v>157</v>
      </c>
      <c r="J19">
        <v>51</v>
      </c>
      <c r="K19">
        <v>10547</v>
      </c>
      <c r="L19">
        <v>598</v>
      </c>
      <c r="M19">
        <v>13733</v>
      </c>
      <c r="N19">
        <v>0</v>
      </c>
      <c r="O19">
        <v>4789</v>
      </c>
      <c r="Q19">
        <f t="shared" si="0"/>
        <v>103.93890000000002</v>
      </c>
    </row>
    <row r="20" spans="1:17" x14ac:dyDescent="0.25">
      <c r="A20" t="s">
        <v>2835</v>
      </c>
      <c r="B20" t="s">
        <v>2817</v>
      </c>
      <c r="C20">
        <v>180</v>
      </c>
      <c r="D20">
        <v>48</v>
      </c>
      <c r="E20">
        <v>19</v>
      </c>
      <c r="F20">
        <v>1333</v>
      </c>
      <c r="G20">
        <v>24305</v>
      </c>
      <c r="H20">
        <v>95</v>
      </c>
      <c r="I20">
        <v>183</v>
      </c>
      <c r="J20">
        <v>87</v>
      </c>
      <c r="K20">
        <v>10993</v>
      </c>
      <c r="L20">
        <v>8</v>
      </c>
      <c r="M20">
        <v>25105</v>
      </c>
      <c r="N20">
        <v>0</v>
      </c>
      <c r="O20">
        <v>3655</v>
      </c>
      <c r="Q20">
        <f t="shared" si="0"/>
        <v>27.24419999999995</v>
      </c>
    </row>
    <row r="21" spans="1:17" x14ac:dyDescent="0.25">
      <c r="A21" t="s">
        <v>2836</v>
      </c>
      <c r="B21" t="s">
        <v>2817</v>
      </c>
      <c r="C21">
        <v>174</v>
      </c>
      <c r="D21">
        <v>34</v>
      </c>
      <c r="E21">
        <v>22</v>
      </c>
      <c r="F21">
        <v>1214</v>
      </c>
      <c r="G21">
        <v>24127</v>
      </c>
      <c r="H21">
        <v>55</v>
      </c>
      <c r="I21">
        <v>218</v>
      </c>
      <c r="J21">
        <v>94</v>
      </c>
      <c r="K21">
        <v>10053</v>
      </c>
      <c r="L21">
        <v>4</v>
      </c>
      <c r="M21">
        <v>23654</v>
      </c>
      <c r="N21">
        <v>0</v>
      </c>
      <c r="O21">
        <v>3432</v>
      </c>
      <c r="Q21">
        <f t="shared" si="0"/>
        <v>4.8709999999999809</v>
      </c>
    </row>
    <row r="22" spans="1:17" x14ac:dyDescent="0.25">
      <c r="A22" t="s">
        <v>2837</v>
      </c>
      <c r="B22" t="s">
        <v>2817</v>
      </c>
      <c r="C22">
        <v>319</v>
      </c>
      <c r="D22">
        <v>63</v>
      </c>
      <c r="E22">
        <v>11</v>
      </c>
      <c r="F22">
        <v>2042</v>
      </c>
      <c r="G22">
        <v>6577</v>
      </c>
      <c r="H22">
        <v>124</v>
      </c>
      <c r="I22">
        <v>292</v>
      </c>
      <c r="J22">
        <v>20</v>
      </c>
      <c r="K22">
        <v>9675</v>
      </c>
      <c r="L22">
        <v>1502</v>
      </c>
      <c r="M22">
        <v>10561</v>
      </c>
      <c r="N22">
        <v>0</v>
      </c>
      <c r="O22">
        <v>14137</v>
      </c>
      <c r="Q22">
        <f t="shared" si="0"/>
        <v>-445.88569999999999</v>
      </c>
    </row>
    <row r="23" spans="1:17" x14ac:dyDescent="0.25">
      <c r="A23" t="s">
        <v>2838</v>
      </c>
      <c r="B23" t="s">
        <v>2817</v>
      </c>
      <c r="C23">
        <v>142</v>
      </c>
      <c r="D23">
        <v>47</v>
      </c>
      <c r="E23">
        <v>22</v>
      </c>
      <c r="F23">
        <v>1988</v>
      </c>
      <c r="G23">
        <v>18297</v>
      </c>
      <c r="H23">
        <v>118</v>
      </c>
      <c r="I23">
        <v>242</v>
      </c>
      <c r="J23">
        <v>76</v>
      </c>
      <c r="K23">
        <v>8899</v>
      </c>
      <c r="L23">
        <v>3880</v>
      </c>
      <c r="M23">
        <v>21777</v>
      </c>
      <c r="N23">
        <v>0</v>
      </c>
      <c r="O23">
        <v>17707</v>
      </c>
      <c r="Q23">
        <f t="shared" si="0"/>
        <v>108.70849999999993</v>
      </c>
    </row>
    <row r="24" spans="1:17" x14ac:dyDescent="0.25">
      <c r="A24" t="s">
        <v>2839</v>
      </c>
      <c r="B24" t="s">
        <v>2817</v>
      </c>
      <c r="C24">
        <v>202</v>
      </c>
      <c r="D24">
        <v>49</v>
      </c>
      <c r="E24">
        <v>78</v>
      </c>
      <c r="F24">
        <v>1661</v>
      </c>
      <c r="G24">
        <v>13178</v>
      </c>
      <c r="H24">
        <v>383</v>
      </c>
      <c r="I24">
        <v>192</v>
      </c>
      <c r="J24">
        <v>35</v>
      </c>
      <c r="K24">
        <v>13790</v>
      </c>
      <c r="L24">
        <v>395</v>
      </c>
      <c r="M24">
        <v>13828</v>
      </c>
      <c r="N24">
        <v>0</v>
      </c>
      <c r="O24">
        <v>5126</v>
      </c>
      <c r="Q24">
        <f t="shared" si="0"/>
        <v>229.61619999999991</v>
      </c>
    </row>
    <row r="25" spans="1:17" x14ac:dyDescent="0.25">
      <c r="A25" t="s">
        <v>2840</v>
      </c>
      <c r="B25" t="s">
        <v>2817</v>
      </c>
      <c r="C25">
        <v>174</v>
      </c>
      <c r="D25">
        <v>27</v>
      </c>
      <c r="E25">
        <v>10</v>
      </c>
      <c r="F25">
        <v>1893</v>
      </c>
      <c r="G25">
        <v>18188</v>
      </c>
      <c r="H25">
        <v>133</v>
      </c>
      <c r="I25">
        <v>126</v>
      </c>
      <c r="J25">
        <v>23</v>
      </c>
      <c r="K25">
        <v>16584</v>
      </c>
      <c r="L25">
        <v>6</v>
      </c>
      <c r="M25">
        <v>8035</v>
      </c>
      <c r="N25">
        <v>0</v>
      </c>
      <c r="O25">
        <v>1393</v>
      </c>
      <c r="Q25">
        <f t="shared" si="0"/>
        <v>-106.6328</v>
      </c>
    </row>
    <row r="26" spans="1:17" x14ac:dyDescent="0.25">
      <c r="A26" t="s">
        <v>2841</v>
      </c>
      <c r="B26" t="s">
        <v>2817</v>
      </c>
      <c r="C26">
        <v>117</v>
      </c>
      <c r="D26">
        <v>26</v>
      </c>
      <c r="E26">
        <v>52</v>
      </c>
      <c r="F26">
        <v>1513</v>
      </c>
      <c r="G26">
        <v>22509</v>
      </c>
      <c r="H26">
        <v>267</v>
      </c>
      <c r="I26">
        <v>188</v>
      </c>
      <c r="J26">
        <v>53</v>
      </c>
      <c r="K26">
        <v>14118</v>
      </c>
      <c r="L26">
        <v>46</v>
      </c>
      <c r="M26">
        <v>15402</v>
      </c>
      <c r="N26">
        <v>0</v>
      </c>
      <c r="O26">
        <v>3063</v>
      </c>
      <c r="Q26">
        <f t="shared" si="0"/>
        <v>305.20659999999998</v>
      </c>
    </row>
    <row r="27" spans="1:17" x14ac:dyDescent="0.25">
      <c r="A27" t="s">
        <v>2842</v>
      </c>
      <c r="B27" t="s">
        <v>2817</v>
      </c>
      <c r="C27">
        <v>170</v>
      </c>
      <c r="D27">
        <v>65</v>
      </c>
      <c r="E27">
        <v>24</v>
      </c>
      <c r="F27">
        <v>1882</v>
      </c>
      <c r="G27">
        <v>14712</v>
      </c>
      <c r="H27">
        <v>164</v>
      </c>
      <c r="I27">
        <v>150</v>
      </c>
      <c r="J27">
        <v>45</v>
      </c>
      <c r="K27">
        <v>10983</v>
      </c>
      <c r="L27">
        <v>1082</v>
      </c>
      <c r="M27">
        <v>22911</v>
      </c>
      <c r="N27">
        <v>0</v>
      </c>
      <c r="O27">
        <v>13714</v>
      </c>
      <c r="Q27">
        <f t="shared" si="0"/>
        <v>16.019100000000037</v>
      </c>
    </row>
    <row r="28" spans="1:17" x14ac:dyDescent="0.25">
      <c r="A28" t="s">
        <v>2843</v>
      </c>
      <c r="B28" t="s">
        <v>2817</v>
      </c>
      <c r="C28">
        <v>349</v>
      </c>
      <c r="D28">
        <v>66</v>
      </c>
      <c r="E28">
        <v>44</v>
      </c>
      <c r="F28">
        <v>2296</v>
      </c>
      <c r="G28">
        <v>31207</v>
      </c>
      <c r="H28">
        <v>425</v>
      </c>
      <c r="I28">
        <v>342</v>
      </c>
      <c r="J28">
        <v>55</v>
      </c>
      <c r="K28">
        <v>19707</v>
      </c>
      <c r="L28">
        <v>16</v>
      </c>
      <c r="M28">
        <v>11076</v>
      </c>
      <c r="N28">
        <v>0</v>
      </c>
      <c r="O28">
        <v>9509</v>
      </c>
      <c r="Q28">
        <f t="shared" si="0"/>
        <v>31.824799999999868</v>
      </c>
    </row>
    <row r="29" spans="1:17" x14ac:dyDescent="0.25">
      <c r="A29" t="s">
        <v>2844</v>
      </c>
      <c r="B29" t="s">
        <v>2817</v>
      </c>
      <c r="C29">
        <v>160</v>
      </c>
      <c r="D29">
        <v>38</v>
      </c>
      <c r="E29">
        <v>80</v>
      </c>
      <c r="F29">
        <v>2273</v>
      </c>
      <c r="G29">
        <v>27388</v>
      </c>
      <c r="H29">
        <v>304</v>
      </c>
      <c r="I29">
        <v>325</v>
      </c>
      <c r="J29">
        <v>59</v>
      </c>
      <c r="K29">
        <v>13073</v>
      </c>
      <c r="L29">
        <v>100</v>
      </c>
      <c r="M29">
        <v>18462</v>
      </c>
      <c r="N29">
        <v>0</v>
      </c>
      <c r="O29">
        <v>8078</v>
      </c>
      <c r="Q29">
        <f t="shared" si="0"/>
        <v>283.3723</v>
      </c>
    </row>
    <row r="30" spans="1:17" x14ac:dyDescent="0.25">
      <c r="A30" t="s">
        <v>2845</v>
      </c>
      <c r="B30" t="s">
        <v>2817</v>
      </c>
      <c r="C30">
        <v>187</v>
      </c>
      <c r="D30">
        <v>42</v>
      </c>
      <c r="E30">
        <v>25</v>
      </c>
      <c r="F30">
        <v>1639</v>
      </c>
      <c r="G30">
        <v>27375</v>
      </c>
      <c r="H30">
        <v>111</v>
      </c>
      <c r="I30">
        <v>239</v>
      </c>
      <c r="J30">
        <v>112</v>
      </c>
      <c r="K30">
        <v>11218</v>
      </c>
      <c r="L30">
        <v>9</v>
      </c>
      <c r="M30">
        <v>22041</v>
      </c>
      <c r="N30">
        <v>0</v>
      </c>
      <c r="O30">
        <v>3879</v>
      </c>
      <c r="Q30">
        <f t="shared" si="0"/>
        <v>113.73379999999997</v>
      </c>
    </row>
    <row r="31" spans="1:17" x14ac:dyDescent="0.25">
      <c r="A31" t="s">
        <v>2846</v>
      </c>
      <c r="B31" t="s">
        <v>2817</v>
      </c>
      <c r="C31">
        <v>221</v>
      </c>
      <c r="D31">
        <v>50</v>
      </c>
      <c r="E31">
        <v>12</v>
      </c>
      <c r="F31">
        <v>2253</v>
      </c>
      <c r="G31">
        <v>25034</v>
      </c>
      <c r="H31">
        <v>82</v>
      </c>
      <c r="I31">
        <v>321</v>
      </c>
      <c r="J31">
        <v>116</v>
      </c>
      <c r="K31">
        <v>12811</v>
      </c>
      <c r="L31">
        <v>66</v>
      </c>
      <c r="M31">
        <v>23211</v>
      </c>
      <c r="N31">
        <v>0</v>
      </c>
      <c r="O31">
        <v>10092</v>
      </c>
      <c r="Q31">
        <f t="shared" si="0"/>
        <v>10.323700000000031</v>
      </c>
    </row>
    <row r="32" spans="1:17" x14ac:dyDescent="0.25">
      <c r="A32" t="s">
        <v>2847</v>
      </c>
      <c r="B32" t="s">
        <v>2848</v>
      </c>
      <c r="C32">
        <v>779</v>
      </c>
      <c r="D32">
        <v>207</v>
      </c>
      <c r="E32">
        <v>39</v>
      </c>
      <c r="F32">
        <v>3140</v>
      </c>
      <c r="G32">
        <v>38809</v>
      </c>
      <c r="H32">
        <v>411</v>
      </c>
      <c r="I32">
        <v>188</v>
      </c>
      <c r="J32">
        <v>81</v>
      </c>
      <c r="K32">
        <v>30480</v>
      </c>
      <c r="L32">
        <v>3121</v>
      </c>
      <c r="M32">
        <v>48304</v>
      </c>
      <c r="N32">
        <v>0</v>
      </c>
      <c r="O32">
        <v>18851</v>
      </c>
      <c r="Q32">
        <f t="shared" si="0"/>
        <v>-846.02940000000012</v>
      </c>
    </row>
    <row r="33" spans="1:17" x14ac:dyDescent="0.25">
      <c r="A33" t="s">
        <v>2849</v>
      </c>
      <c r="B33" t="s">
        <v>2848</v>
      </c>
      <c r="C33">
        <v>384</v>
      </c>
      <c r="D33">
        <v>139</v>
      </c>
      <c r="E33">
        <v>12</v>
      </c>
      <c r="F33">
        <v>2105</v>
      </c>
      <c r="G33">
        <v>25061</v>
      </c>
      <c r="H33">
        <v>159</v>
      </c>
      <c r="I33">
        <v>149</v>
      </c>
      <c r="J33">
        <v>15</v>
      </c>
      <c r="K33">
        <v>32817</v>
      </c>
      <c r="L33">
        <v>18</v>
      </c>
      <c r="M33">
        <v>12676</v>
      </c>
      <c r="N33">
        <v>0</v>
      </c>
      <c r="O33">
        <v>1839</v>
      </c>
      <c r="Q33">
        <f t="shared" si="0"/>
        <v>-553.3302000000001</v>
      </c>
    </row>
    <row r="34" spans="1:17" x14ac:dyDescent="0.25">
      <c r="A34" t="s">
        <v>2850</v>
      </c>
      <c r="B34" t="s">
        <v>2848</v>
      </c>
      <c r="C34">
        <v>224</v>
      </c>
      <c r="D34">
        <v>87</v>
      </c>
      <c r="E34">
        <v>42</v>
      </c>
      <c r="F34">
        <v>2407</v>
      </c>
      <c r="G34">
        <v>27047</v>
      </c>
      <c r="H34">
        <v>170</v>
      </c>
      <c r="I34">
        <v>135</v>
      </c>
      <c r="J34">
        <v>54</v>
      </c>
      <c r="K34">
        <v>13578</v>
      </c>
      <c r="L34">
        <v>2701</v>
      </c>
      <c r="M34">
        <v>42962</v>
      </c>
      <c r="N34">
        <v>0</v>
      </c>
      <c r="O34">
        <v>29108</v>
      </c>
      <c r="Q34">
        <f t="shared" si="0"/>
        <v>-64.993500000000012</v>
      </c>
    </row>
    <row r="35" spans="1:17" x14ac:dyDescent="0.25">
      <c r="A35" t="s">
        <v>2851</v>
      </c>
      <c r="B35" t="s">
        <v>2848</v>
      </c>
      <c r="C35">
        <v>301</v>
      </c>
      <c r="D35">
        <v>45</v>
      </c>
      <c r="E35">
        <v>15</v>
      </c>
      <c r="F35">
        <v>1807</v>
      </c>
      <c r="G35">
        <v>27561</v>
      </c>
      <c r="H35">
        <v>53</v>
      </c>
      <c r="I35">
        <v>282</v>
      </c>
      <c r="J35">
        <v>83</v>
      </c>
      <c r="K35">
        <v>17394</v>
      </c>
      <c r="L35">
        <v>15</v>
      </c>
      <c r="M35">
        <v>22018</v>
      </c>
      <c r="N35">
        <v>0</v>
      </c>
      <c r="O35">
        <v>1723</v>
      </c>
      <c r="Q35">
        <f t="shared" si="0"/>
        <v>-310.18520000000001</v>
      </c>
    </row>
    <row r="36" spans="1:17" x14ac:dyDescent="0.25">
      <c r="A36" t="s">
        <v>2852</v>
      </c>
      <c r="B36" t="s">
        <v>2848</v>
      </c>
      <c r="C36">
        <v>404</v>
      </c>
      <c r="D36">
        <v>105</v>
      </c>
      <c r="E36">
        <v>20</v>
      </c>
      <c r="F36">
        <v>2784</v>
      </c>
      <c r="G36">
        <v>29893</v>
      </c>
      <c r="H36">
        <v>146</v>
      </c>
      <c r="I36">
        <v>182</v>
      </c>
      <c r="J36">
        <v>100</v>
      </c>
      <c r="K36">
        <v>22906</v>
      </c>
      <c r="L36">
        <v>1958</v>
      </c>
      <c r="M36">
        <v>55508</v>
      </c>
      <c r="N36">
        <v>0</v>
      </c>
      <c r="O36">
        <v>19417</v>
      </c>
      <c r="Q36">
        <f t="shared" si="0"/>
        <v>-347.91670000000005</v>
      </c>
    </row>
    <row r="37" spans="1:17" x14ac:dyDescent="0.25">
      <c r="A37" t="s">
        <v>2853</v>
      </c>
      <c r="B37" t="s">
        <v>2848</v>
      </c>
      <c r="C37">
        <v>332</v>
      </c>
      <c r="D37">
        <v>69</v>
      </c>
      <c r="E37">
        <v>29</v>
      </c>
      <c r="F37">
        <v>1747</v>
      </c>
      <c r="G37">
        <v>27384</v>
      </c>
      <c r="H37">
        <v>92</v>
      </c>
      <c r="I37">
        <v>168</v>
      </c>
      <c r="J37">
        <v>104</v>
      </c>
      <c r="K37">
        <v>21115</v>
      </c>
      <c r="L37">
        <v>63</v>
      </c>
      <c r="M37">
        <v>31556</v>
      </c>
      <c r="N37">
        <v>0</v>
      </c>
      <c r="O37">
        <v>3329</v>
      </c>
      <c r="Q37">
        <f t="shared" si="0"/>
        <v>-255.65810000000005</v>
      </c>
    </row>
    <row r="38" spans="1:17" x14ac:dyDescent="0.25">
      <c r="A38" t="s">
        <v>2854</v>
      </c>
      <c r="B38" t="s">
        <v>2848</v>
      </c>
      <c r="C38">
        <v>332</v>
      </c>
      <c r="D38">
        <v>78</v>
      </c>
      <c r="E38">
        <v>23</v>
      </c>
      <c r="F38">
        <v>2041</v>
      </c>
      <c r="G38">
        <v>34088</v>
      </c>
      <c r="H38">
        <v>91</v>
      </c>
      <c r="I38">
        <v>195</v>
      </c>
      <c r="J38">
        <v>104</v>
      </c>
      <c r="K38">
        <v>25381</v>
      </c>
      <c r="L38">
        <v>12</v>
      </c>
      <c r="M38">
        <v>42807</v>
      </c>
      <c r="N38">
        <v>0</v>
      </c>
      <c r="O38">
        <v>2269</v>
      </c>
      <c r="Q38">
        <f t="shared" si="0"/>
        <v>-257.09660000000002</v>
      </c>
    </row>
    <row r="39" spans="1:17" x14ac:dyDescent="0.25">
      <c r="A39" t="s">
        <v>2855</v>
      </c>
      <c r="B39" t="s">
        <v>2848</v>
      </c>
      <c r="C39">
        <v>467</v>
      </c>
      <c r="D39">
        <v>168</v>
      </c>
      <c r="E39">
        <v>51</v>
      </c>
      <c r="F39">
        <v>3724</v>
      </c>
      <c r="G39">
        <v>30310</v>
      </c>
      <c r="H39">
        <v>325</v>
      </c>
      <c r="I39">
        <v>321</v>
      </c>
      <c r="J39">
        <v>104</v>
      </c>
      <c r="K39">
        <v>28096</v>
      </c>
      <c r="L39">
        <v>12510</v>
      </c>
      <c r="M39">
        <v>45932</v>
      </c>
      <c r="N39">
        <v>0</v>
      </c>
      <c r="O39">
        <v>23698</v>
      </c>
      <c r="Q39">
        <f t="shared" si="0"/>
        <v>-215.48960000000005</v>
      </c>
    </row>
    <row r="40" spans="1:17" x14ac:dyDescent="0.25">
      <c r="A40" t="s">
        <v>2856</v>
      </c>
      <c r="B40" t="s">
        <v>2848</v>
      </c>
      <c r="C40">
        <v>174</v>
      </c>
      <c r="D40">
        <v>28</v>
      </c>
      <c r="E40">
        <v>6</v>
      </c>
      <c r="F40">
        <v>1348</v>
      </c>
      <c r="G40">
        <v>18267</v>
      </c>
      <c r="H40">
        <v>81</v>
      </c>
      <c r="I40">
        <v>189</v>
      </c>
      <c r="J40">
        <v>62</v>
      </c>
      <c r="K40">
        <v>18098</v>
      </c>
      <c r="L40">
        <v>273</v>
      </c>
      <c r="M40">
        <v>21910</v>
      </c>
      <c r="N40">
        <v>0</v>
      </c>
      <c r="O40">
        <v>7989</v>
      </c>
      <c r="Q40">
        <f t="shared" si="0"/>
        <v>-58.553600000000017</v>
      </c>
    </row>
    <row r="41" spans="1:17" x14ac:dyDescent="0.25">
      <c r="A41" t="s">
        <v>2857</v>
      </c>
      <c r="B41" t="s">
        <v>2848</v>
      </c>
      <c r="C41">
        <v>335</v>
      </c>
      <c r="D41">
        <v>136</v>
      </c>
      <c r="E41">
        <v>22</v>
      </c>
      <c r="F41">
        <v>3260</v>
      </c>
      <c r="G41">
        <v>26531</v>
      </c>
      <c r="H41">
        <v>241</v>
      </c>
      <c r="I41">
        <v>353</v>
      </c>
      <c r="J41">
        <v>61</v>
      </c>
      <c r="K41">
        <v>24797</v>
      </c>
      <c r="L41">
        <v>15609</v>
      </c>
      <c r="M41">
        <v>33696</v>
      </c>
      <c r="N41">
        <v>0</v>
      </c>
      <c r="O41">
        <v>24636</v>
      </c>
      <c r="Q41">
        <f t="shared" si="0"/>
        <v>-183.3616000000001</v>
      </c>
    </row>
    <row r="42" spans="1:17" x14ac:dyDescent="0.25">
      <c r="A42" t="s">
        <v>2858</v>
      </c>
      <c r="B42" t="s">
        <v>2848</v>
      </c>
      <c r="C42">
        <v>14</v>
      </c>
      <c r="D42">
        <v>2</v>
      </c>
      <c r="E42">
        <v>1</v>
      </c>
      <c r="F42">
        <v>122</v>
      </c>
      <c r="G42">
        <v>1624</v>
      </c>
      <c r="H42">
        <v>3</v>
      </c>
      <c r="I42">
        <v>12</v>
      </c>
      <c r="J42">
        <v>2</v>
      </c>
      <c r="K42">
        <v>1242</v>
      </c>
      <c r="L42">
        <v>1</v>
      </c>
      <c r="M42">
        <v>1051</v>
      </c>
      <c r="N42">
        <v>0</v>
      </c>
      <c r="O42">
        <v>144</v>
      </c>
      <c r="Q42">
        <f t="shared" si="0"/>
        <v>-10.172599999999999</v>
      </c>
    </row>
    <row r="43" spans="1:17" x14ac:dyDescent="0.25">
      <c r="A43" t="s">
        <v>2859</v>
      </c>
      <c r="B43" t="s">
        <v>2848</v>
      </c>
      <c r="C43">
        <v>290</v>
      </c>
      <c r="D43">
        <v>100</v>
      </c>
      <c r="E43">
        <v>30</v>
      </c>
      <c r="F43">
        <v>1895</v>
      </c>
      <c r="G43">
        <v>20747</v>
      </c>
      <c r="H43">
        <v>219</v>
      </c>
      <c r="I43">
        <v>165</v>
      </c>
      <c r="J43">
        <v>26</v>
      </c>
      <c r="K43">
        <v>30244</v>
      </c>
      <c r="L43">
        <v>446</v>
      </c>
      <c r="M43">
        <v>16103</v>
      </c>
      <c r="N43">
        <v>0</v>
      </c>
      <c r="O43">
        <v>8086</v>
      </c>
      <c r="Q43">
        <f t="shared" si="0"/>
        <v>-226.95260000000002</v>
      </c>
    </row>
    <row r="44" spans="1:17" x14ac:dyDescent="0.25">
      <c r="A44" t="s">
        <v>2860</v>
      </c>
      <c r="B44" t="s">
        <v>2848</v>
      </c>
      <c r="C44">
        <v>190</v>
      </c>
      <c r="D44">
        <v>46</v>
      </c>
      <c r="E44">
        <v>31</v>
      </c>
      <c r="F44">
        <v>1237</v>
      </c>
      <c r="G44">
        <v>18103</v>
      </c>
      <c r="H44">
        <v>84</v>
      </c>
      <c r="I44">
        <v>158</v>
      </c>
      <c r="J44">
        <v>54</v>
      </c>
      <c r="K44">
        <v>15949</v>
      </c>
      <c r="L44">
        <v>9</v>
      </c>
      <c r="M44">
        <v>11868</v>
      </c>
      <c r="N44">
        <v>0</v>
      </c>
      <c r="O44">
        <v>1356</v>
      </c>
      <c r="Q44">
        <f t="shared" si="0"/>
        <v>-114.40770000000003</v>
      </c>
    </row>
    <row r="45" spans="1:17" x14ac:dyDescent="0.25">
      <c r="A45" t="s">
        <v>2861</v>
      </c>
      <c r="B45" t="s">
        <v>2848</v>
      </c>
      <c r="C45">
        <v>208</v>
      </c>
      <c r="D45">
        <v>55</v>
      </c>
      <c r="E45">
        <v>12</v>
      </c>
      <c r="F45">
        <v>1454</v>
      </c>
      <c r="G45">
        <v>24255</v>
      </c>
      <c r="H45">
        <v>70</v>
      </c>
      <c r="I45">
        <v>205</v>
      </c>
      <c r="J45">
        <v>96</v>
      </c>
      <c r="K45">
        <v>17547</v>
      </c>
      <c r="L45">
        <v>37</v>
      </c>
      <c r="M45">
        <v>20204</v>
      </c>
      <c r="N45">
        <v>0</v>
      </c>
      <c r="O45">
        <v>2191</v>
      </c>
      <c r="Q45">
        <f t="shared" si="0"/>
        <v>-41.546700000000101</v>
      </c>
    </row>
    <row r="46" spans="1:17" x14ac:dyDescent="0.25">
      <c r="A46" t="s">
        <v>2862</v>
      </c>
      <c r="B46" t="s">
        <v>2848</v>
      </c>
      <c r="C46">
        <v>172</v>
      </c>
      <c r="D46">
        <v>59</v>
      </c>
      <c r="E46">
        <v>4</v>
      </c>
      <c r="F46">
        <v>1805</v>
      </c>
      <c r="G46">
        <v>16599</v>
      </c>
      <c r="H46">
        <v>103</v>
      </c>
      <c r="I46">
        <v>218</v>
      </c>
      <c r="J46">
        <v>40</v>
      </c>
      <c r="K46">
        <v>16951</v>
      </c>
      <c r="L46">
        <v>7</v>
      </c>
      <c r="M46">
        <v>7505</v>
      </c>
      <c r="N46">
        <v>0</v>
      </c>
      <c r="O46">
        <v>528</v>
      </c>
      <c r="Q46">
        <f t="shared" si="0"/>
        <v>-91.853799999999993</v>
      </c>
    </row>
    <row r="47" spans="1:17" x14ac:dyDescent="0.25">
      <c r="A47" t="s">
        <v>2863</v>
      </c>
      <c r="B47" t="s">
        <v>2848</v>
      </c>
      <c r="C47">
        <v>127</v>
      </c>
      <c r="D47">
        <v>83</v>
      </c>
      <c r="E47">
        <v>8</v>
      </c>
      <c r="F47">
        <v>2403</v>
      </c>
      <c r="G47">
        <v>13939</v>
      </c>
      <c r="H47">
        <v>94</v>
      </c>
      <c r="I47">
        <v>99</v>
      </c>
      <c r="J47">
        <v>10</v>
      </c>
      <c r="K47">
        <v>19522</v>
      </c>
      <c r="L47">
        <v>1267</v>
      </c>
      <c r="M47">
        <v>26628</v>
      </c>
      <c r="N47">
        <v>0</v>
      </c>
      <c r="O47">
        <v>27630</v>
      </c>
      <c r="Q47">
        <f t="shared" si="0"/>
        <v>-100.99030000000003</v>
      </c>
    </row>
    <row r="48" spans="1:17" x14ac:dyDescent="0.25">
      <c r="A48" t="s">
        <v>2864</v>
      </c>
      <c r="B48" t="s">
        <v>2848</v>
      </c>
      <c r="C48">
        <v>260</v>
      </c>
      <c r="D48">
        <v>94</v>
      </c>
      <c r="E48">
        <v>79</v>
      </c>
      <c r="F48">
        <v>2529</v>
      </c>
      <c r="G48">
        <v>24045</v>
      </c>
      <c r="H48">
        <v>385</v>
      </c>
      <c r="I48">
        <v>229</v>
      </c>
      <c r="J48">
        <v>72</v>
      </c>
      <c r="K48">
        <v>13859</v>
      </c>
      <c r="L48">
        <v>12636</v>
      </c>
      <c r="M48">
        <v>34381</v>
      </c>
      <c r="N48">
        <v>0</v>
      </c>
      <c r="O48">
        <v>26520</v>
      </c>
      <c r="Q48">
        <f t="shared" si="0"/>
        <v>222.33119999999991</v>
      </c>
    </row>
    <row r="49" spans="1:17" x14ac:dyDescent="0.25">
      <c r="A49" t="s">
        <v>2865</v>
      </c>
      <c r="B49" t="s">
        <v>2848</v>
      </c>
      <c r="C49">
        <v>174</v>
      </c>
      <c r="D49">
        <v>33</v>
      </c>
      <c r="E49">
        <v>13</v>
      </c>
      <c r="F49">
        <v>1490</v>
      </c>
      <c r="G49">
        <v>22492</v>
      </c>
      <c r="H49">
        <v>72</v>
      </c>
      <c r="I49">
        <v>193</v>
      </c>
      <c r="J49">
        <v>77</v>
      </c>
      <c r="K49">
        <v>17295</v>
      </c>
      <c r="L49">
        <v>70</v>
      </c>
      <c r="M49">
        <v>22026</v>
      </c>
      <c r="N49">
        <v>0</v>
      </c>
      <c r="O49">
        <v>3565</v>
      </c>
      <c r="Q49">
        <f t="shared" si="0"/>
        <v>-24.238100000000003</v>
      </c>
    </row>
    <row r="50" spans="1:17" x14ac:dyDescent="0.25">
      <c r="A50" t="s">
        <v>2866</v>
      </c>
      <c r="B50" t="s">
        <v>2848</v>
      </c>
      <c r="C50">
        <v>286</v>
      </c>
      <c r="D50">
        <v>93</v>
      </c>
      <c r="E50">
        <v>32</v>
      </c>
      <c r="F50">
        <v>3020</v>
      </c>
      <c r="G50">
        <v>20019</v>
      </c>
      <c r="H50">
        <v>214</v>
      </c>
      <c r="I50">
        <v>236</v>
      </c>
      <c r="J50">
        <v>48</v>
      </c>
      <c r="K50">
        <v>19333</v>
      </c>
      <c r="L50">
        <v>21001</v>
      </c>
      <c r="M50">
        <v>23069</v>
      </c>
      <c r="N50">
        <v>0</v>
      </c>
      <c r="O50">
        <v>30875</v>
      </c>
      <c r="Q50">
        <f t="shared" si="0"/>
        <v>-156.08670000000009</v>
      </c>
    </row>
    <row r="51" spans="1:17" x14ac:dyDescent="0.25">
      <c r="A51" t="s">
        <v>2867</v>
      </c>
      <c r="B51" t="s">
        <v>2848</v>
      </c>
      <c r="C51">
        <v>291</v>
      </c>
      <c r="D51">
        <v>73</v>
      </c>
      <c r="E51">
        <v>15</v>
      </c>
      <c r="F51">
        <v>2450</v>
      </c>
      <c r="G51">
        <v>22556</v>
      </c>
      <c r="H51">
        <v>58</v>
      </c>
      <c r="I51">
        <v>351</v>
      </c>
      <c r="J51">
        <v>72</v>
      </c>
      <c r="K51">
        <v>31863</v>
      </c>
      <c r="L51">
        <v>169</v>
      </c>
      <c r="M51">
        <v>26168</v>
      </c>
      <c r="N51">
        <v>0</v>
      </c>
      <c r="O51">
        <v>9931</v>
      </c>
      <c r="Q51">
        <f t="shared" si="0"/>
        <v>-315.79950000000002</v>
      </c>
    </row>
    <row r="52" spans="1:17" x14ac:dyDescent="0.25">
      <c r="A52" t="s">
        <v>2868</v>
      </c>
      <c r="B52" t="s">
        <v>2848</v>
      </c>
      <c r="C52">
        <v>212</v>
      </c>
      <c r="D52">
        <v>61</v>
      </c>
      <c r="E52">
        <v>20</v>
      </c>
      <c r="F52">
        <v>1671</v>
      </c>
      <c r="G52">
        <v>24219</v>
      </c>
      <c r="H52">
        <v>86</v>
      </c>
      <c r="I52">
        <v>228</v>
      </c>
      <c r="J52">
        <v>80</v>
      </c>
      <c r="K52">
        <v>10055</v>
      </c>
      <c r="L52">
        <v>8077</v>
      </c>
      <c r="M52">
        <v>28593</v>
      </c>
      <c r="N52">
        <v>0</v>
      </c>
      <c r="O52">
        <v>12128</v>
      </c>
      <c r="Q52">
        <f t="shared" si="0"/>
        <v>-77.684299999999979</v>
      </c>
    </row>
    <row r="53" spans="1:17" x14ac:dyDescent="0.25">
      <c r="A53" t="s">
        <v>2869</v>
      </c>
      <c r="B53" t="s">
        <v>2848</v>
      </c>
      <c r="C53">
        <v>129</v>
      </c>
      <c r="D53">
        <v>24</v>
      </c>
      <c r="E53">
        <v>17</v>
      </c>
      <c r="F53">
        <v>623</v>
      </c>
      <c r="G53">
        <v>15152</v>
      </c>
      <c r="H53">
        <v>39</v>
      </c>
      <c r="I53">
        <v>140</v>
      </c>
      <c r="J53">
        <v>65</v>
      </c>
      <c r="K53">
        <v>4579</v>
      </c>
      <c r="L53">
        <v>5624</v>
      </c>
      <c r="M53">
        <v>12005</v>
      </c>
      <c r="N53">
        <v>0</v>
      </c>
      <c r="O53">
        <v>2588</v>
      </c>
      <c r="Q53">
        <f t="shared" si="0"/>
        <v>-11.184200000000061</v>
      </c>
    </row>
    <row r="54" spans="1:17" x14ac:dyDescent="0.25">
      <c r="A54" t="s">
        <v>2870</v>
      </c>
      <c r="B54" t="s">
        <v>2848</v>
      </c>
      <c r="C54">
        <v>187</v>
      </c>
      <c r="D54">
        <v>84</v>
      </c>
      <c r="E54">
        <v>9</v>
      </c>
      <c r="F54">
        <v>2461</v>
      </c>
      <c r="G54">
        <v>17505</v>
      </c>
      <c r="H54">
        <v>177</v>
      </c>
      <c r="I54">
        <v>235</v>
      </c>
      <c r="J54">
        <v>44</v>
      </c>
      <c r="K54">
        <v>11209</v>
      </c>
      <c r="L54">
        <v>13033</v>
      </c>
      <c r="M54">
        <v>22478</v>
      </c>
      <c r="N54">
        <v>0</v>
      </c>
      <c r="O54">
        <v>17520</v>
      </c>
      <c r="Q54">
        <f t="shared" si="0"/>
        <v>-5.5795999999999992</v>
      </c>
    </row>
    <row r="55" spans="1:17" x14ac:dyDescent="0.25">
      <c r="A55" t="s">
        <v>2871</v>
      </c>
      <c r="B55" t="s">
        <v>2848</v>
      </c>
      <c r="C55">
        <v>198</v>
      </c>
      <c r="D55">
        <v>48</v>
      </c>
      <c r="E55">
        <v>16</v>
      </c>
      <c r="F55">
        <v>1878</v>
      </c>
      <c r="G55">
        <v>20648</v>
      </c>
      <c r="H55">
        <v>91</v>
      </c>
      <c r="I55">
        <v>263</v>
      </c>
      <c r="J55">
        <v>66</v>
      </c>
      <c r="K55">
        <v>14880</v>
      </c>
      <c r="L55">
        <v>222</v>
      </c>
      <c r="M55">
        <v>23446</v>
      </c>
      <c r="N55">
        <v>0</v>
      </c>
      <c r="O55">
        <v>5621</v>
      </c>
      <c r="Q55">
        <f t="shared" si="0"/>
        <v>-84.010199999999969</v>
      </c>
    </row>
    <row r="56" spans="1:17" x14ac:dyDescent="0.25">
      <c r="A56" t="s">
        <v>2872</v>
      </c>
      <c r="B56" t="s">
        <v>2848</v>
      </c>
      <c r="C56">
        <v>363</v>
      </c>
      <c r="D56">
        <v>119</v>
      </c>
      <c r="E56">
        <v>25</v>
      </c>
      <c r="F56">
        <v>1922</v>
      </c>
      <c r="G56">
        <v>21942</v>
      </c>
      <c r="H56">
        <v>238</v>
      </c>
      <c r="I56">
        <v>544</v>
      </c>
      <c r="J56">
        <v>37</v>
      </c>
      <c r="K56">
        <v>37460</v>
      </c>
      <c r="L56">
        <v>221</v>
      </c>
      <c r="M56">
        <v>15235</v>
      </c>
      <c r="N56">
        <v>0</v>
      </c>
      <c r="O56">
        <v>10867</v>
      </c>
      <c r="Q56">
        <f t="shared" si="0"/>
        <v>-324.48190000000011</v>
      </c>
    </row>
    <row r="57" spans="1:17" x14ac:dyDescent="0.25">
      <c r="A57" t="s">
        <v>2873</v>
      </c>
      <c r="B57" t="s">
        <v>2848</v>
      </c>
      <c r="C57">
        <v>472</v>
      </c>
      <c r="D57">
        <v>179</v>
      </c>
      <c r="E57">
        <v>16</v>
      </c>
      <c r="F57">
        <v>1667</v>
      </c>
      <c r="G57">
        <v>18012</v>
      </c>
      <c r="H57">
        <v>273</v>
      </c>
      <c r="I57">
        <v>285</v>
      </c>
      <c r="J57">
        <v>21</v>
      </c>
      <c r="K57">
        <v>19398</v>
      </c>
      <c r="L57">
        <v>1080</v>
      </c>
      <c r="M57">
        <v>20039</v>
      </c>
      <c r="N57">
        <v>0</v>
      </c>
      <c r="O57">
        <v>21789</v>
      </c>
      <c r="Q57">
        <f t="shared" si="0"/>
        <v>-562.73400000000015</v>
      </c>
    </row>
    <row r="58" spans="1:17" x14ac:dyDescent="0.25">
      <c r="A58" t="s">
        <v>2874</v>
      </c>
      <c r="B58" t="s">
        <v>2848</v>
      </c>
      <c r="C58">
        <v>98</v>
      </c>
      <c r="D58">
        <v>44</v>
      </c>
      <c r="E58">
        <v>10</v>
      </c>
      <c r="F58">
        <v>4404</v>
      </c>
      <c r="G58">
        <v>14092</v>
      </c>
      <c r="H58">
        <v>208</v>
      </c>
      <c r="I58">
        <v>126</v>
      </c>
      <c r="J58">
        <v>13</v>
      </c>
      <c r="K58">
        <v>13530</v>
      </c>
      <c r="L58">
        <v>8107</v>
      </c>
      <c r="M58">
        <v>37049</v>
      </c>
      <c r="N58">
        <v>0</v>
      </c>
      <c r="O58">
        <v>64316</v>
      </c>
      <c r="Q58">
        <f t="shared" si="0"/>
        <v>135.82189999999997</v>
      </c>
    </row>
    <row r="59" spans="1:17" x14ac:dyDescent="0.25">
      <c r="A59" t="s">
        <v>2875</v>
      </c>
      <c r="B59" t="s">
        <v>2848</v>
      </c>
      <c r="C59">
        <v>158</v>
      </c>
      <c r="D59">
        <v>44</v>
      </c>
      <c r="E59">
        <v>11</v>
      </c>
      <c r="F59">
        <v>1317</v>
      </c>
      <c r="G59">
        <v>10431</v>
      </c>
      <c r="H59">
        <v>94</v>
      </c>
      <c r="I59">
        <v>174</v>
      </c>
      <c r="J59">
        <v>34</v>
      </c>
      <c r="K59">
        <v>14748</v>
      </c>
      <c r="L59">
        <v>567</v>
      </c>
      <c r="M59">
        <v>9927</v>
      </c>
      <c r="N59">
        <v>0</v>
      </c>
      <c r="O59">
        <v>9308</v>
      </c>
      <c r="Q59">
        <f t="shared" si="0"/>
        <v>-93.112299999999976</v>
      </c>
    </row>
    <row r="60" spans="1:17" x14ac:dyDescent="0.25">
      <c r="A60" t="s">
        <v>2876</v>
      </c>
      <c r="B60" t="s">
        <v>2848</v>
      </c>
      <c r="C60">
        <v>326</v>
      </c>
      <c r="D60">
        <v>95</v>
      </c>
      <c r="E60">
        <v>50</v>
      </c>
      <c r="F60">
        <v>1603</v>
      </c>
      <c r="G60">
        <v>14809</v>
      </c>
      <c r="H60">
        <v>369</v>
      </c>
      <c r="I60">
        <v>240</v>
      </c>
      <c r="J60">
        <v>47</v>
      </c>
      <c r="K60">
        <v>19692</v>
      </c>
      <c r="L60">
        <v>426</v>
      </c>
      <c r="M60">
        <v>11558</v>
      </c>
      <c r="N60">
        <v>0</v>
      </c>
      <c r="O60">
        <v>4769</v>
      </c>
      <c r="Q60">
        <f t="shared" si="0"/>
        <v>-23.678000000000196</v>
      </c>
    </row>
    <row r="61" spans="1:17" x14ac:dyDescent="0.25">
      <c r="A61" t="s">
        <v>2877</v>
      </c>
      <c r="B61" t="s">
        <v>2848</v>
      </c>
      <c r="C61">
        <v>335</v>
      </c>
      <c r="D61">
        <v>61</v>
      </c>
      <c r="E61">
        <v>25</v>
      </c>
      <c r="F61">
        <v>1494</v>
      </c>
      <c r="G61">
        <v>18205</v>
      </c>
      <c r="H61">
        <v>167</v>
      </c>
      <c r="I61">
        <v>195</v>
      </c>
      <c r="J61">
        <v>46</v>
      </c>
      <c r="K61">
        <v>22522</v>
      </c>
      <c r="L61">
        <v>34</v>
      </c>
      <c r="M61">
        <v>11446</v>
      </c>
      <c r="N61">
        <v>0</v>
      </c>
      <c r="O61">
        <v>1024</v>
      </c>
      <c r="Q61">
        <f t="shared" si="0"/>
        <v>-337.07260000000008</v>
      </c>
    </row>
    <row r="62" spans="1:17" x14ac:dyDescent="0.25">
      <c r="A62" t="s">
        <v>2878</v>
      </c>
      <c r="B62" t="s">
        <v>2848</v>
      </c>
      <c r="C62">
        <v>443</v>
      </c>
      <c r="D62">
        <v>211</v>
      </c>
      <c r="E62">
        <v>33</v>
      </c>
      <c r="F62">
        <v>3679</v>
      </c>
      <c r="G62">
        <v>20360</v>
      </c>
      <c r="H62">
        <v>395</v>
      </c>
      <c r="I62">
        <v>527</v>
      </c>
      <c r="J62">
        <v>54</v>
      </c>
      <c r="K62">
        <v>16875</v>
      </c>
      <c r="L62">
        <v>3087</v>
      </c>
      <c r="M62">
        <v>46777</v>
      </c>
      <c r="N62">
        <v>0</v>
      </c>
      <c r="O62">
        <v>26429</v>
      </c>
      <c r="Q62">
        <f t="shared" si="0"/>
        <v>-219.88980000000004</v>
      </c>
    </row>
    <row r="63" spans="1:17" x14ac:dyDescent="0.25">
      <c r="A63" t="s">
        <v>2879</v>
      </c>
      <c r="B63" t="s">
        <v>2848</v>
      </c>
      <c r="C63">
        <v>285</v>
      </c>
      <c r="D63">
        <v>71</v>
      </c>
      <c r="E63">
        <v>27</v>
      </c>
      <c r="F63">
        <v>1718</v>
      </c>
      <c r="G63">
        <v>16683</v>
      </c>
      <c r="H63">
        <v>164</v>
      </c>
      <c r="I63">
        <v>246</v>
      </c>
      <c r="J63">
        <v>25</v>
      </c>
      <c r="K63">
        <v>27151</v>
      </c>
      <c r="L63">
        <v>83</v>
      </c>
      <c r="M63">
        <v>21889</v>
      </c>
      <c r="N63">
        <v>0</v>
      </c>
      <c r="O63">
        <v>6982</v>
      </c>
      <c r="Q63">
        <f t="shared" si="0"/>
        <v>-298.2949000000001</v>
      </c>
    </row>
    <row r="64" spans="1:17" x14ac:dyDescent="0.25">
      <c r="A64" t="s">
        <v>2880</v>
      </c>
      <c r="B64" t="s">
        <v>2848</v>
      </c>
      <c r="C64">
        <v>440</v>
      </c>
      <c r="D64">
        <v>61</v>
      </c>
      <c r="E64">
        <v>81</v>
      </c>
      <c r="F64">
        <v>2485</v>
      </c>
      <c r="G64">
        <v>28595</v>
      </c>
      <c r="H64">
        <v>235</v>
      </c>
      <c r="I64">
        <v>570</v>
      </c>
      <c r="J64">
        <v>138</v>
      </c>
      <c r="K64">
        <v>18375</v>
      </c>
      <c r="L64">
        <v>3476</v>
      </c>
      <c r="M64">
        <v>17817</v>
      </c>
      <c r="N64">
        <v>0</v>
      </c>
      <c r="O64">
        <v>8622</v>
      </c>
      <c r="Q64">
        <f t="shared" si="0"/>
        <v>-178.82700000000011</v>
      </c>
    </row>
    <row r="65" spans="1:17" x14ac:dyDescent="0.25">
      <c r="A65" t="s">
        <v>2881</v>
      </c>
      <c r="B65" t="s">
        <v>2848</v>
      </c>
      <c r="C65">
        <v>445</v>
      </c>
      <c r="D65">
        <v>40</v>
      </c>
      <c r="E65">
        <v>95</v>
      </c>
      <c r="F65">
        <v>1668</v>
      </c>
      <c r="G65">
        <v>23007</v>
      </c>
      <c r="H65">
        <v>287</v>
      </c>
      <c r="I65">
        <v>389</v>
      </c>
      <c r="J65">
        <v>119</v>
      </c>
      <c r="K65">
        <v>17192</v>
      </c>
      <c r="L65">
        <v>112</v>
      </c>
      <c r="M65">
        <v>15090</v>
      </c>
      <c r="N65">
        <v>0</v>
      </c>
      <c r="O65">
        <v>2663</v>
      </c>
      <c r="Q65">
        <f t="shared" si="0"/>
        <v>-174.81620000000009</v>
      </c>
    </row>
    <row r="66" spans="1:17" x14ac:dyDescent="0.25">
      <c r="A66" t="s">
        <v>2882</v>
      </c>
      <c r="B66" t="s">
        <v>2848</v>
      </c>
      <c r="C66">
        <v>930</v>
      </c>
      <c r="D66">
        <v>58</v>
      </c>
      <c r="E66">
        <v>95</v>
      </c>
      <c r="F66">
        <v>2377</v>
      </c>
      <c r="G66">
        <v>39272</v>
      </c>
      <c r="H66">
        <v>296</v>
      </c>
      <c r="I66">
        <v>444</v>
      </c>
      <c r="J66">
        <v>139</v>
      </c>
      <c r="K66">
        <v>17437</v>
      </c>
      <c r="L66">
        <v>382</v>
      </c>
      <c r="M66">
        <v>31243</v>
      </c>
      <c r="N66">
        <v>0</v>
      </c>
      <c r="O66">
        <v>5226</v>
      </c>
      <c r="Q66">
        <f t="shared" si="0"/>
        <v>-1158.6757</v>
      </c>
    </row>
    <row r="67" spans="1:17" x14ac:dyDescent="0.25">
      <c r="A67" t="s">
        <v>2883</v>
      </c>
      <c r="B67" t="s">
        <v>2848</v>
      </c>
      <c r="C67">
        <v>343</v>
      </c>
      <c r="D67">
        <v>153</v>
      </c>
      <c r="E67">
        <v>39</v>
      </c>
      <c r="F67">
        <v>2568</v>
      </c>
      <c r="G67">
        <v>27914</v>
      </c>
      <c r="H67">
        <v>359</v>
      </c>
      <c r="I67">
        <v>194</v>
      </c>
      <c r="J67">
        <v>51</v>
      </c>
      <c r="K67">
        <v>19695</v>
      </c>
      <c r="L67">
        <v>10790</v>
      </c>
      <c r="M67">
        <v>31078</v>
      </c>
      <c r="N67">
        <v>0</v>
      </c>
      <c r="O67">
        <v>22896</v>
      </c>
      <c r="Q67">
        <f t="shared" ref="Q67:Q101" si="1">9.8031 -2.1852*C67 +1.4385*H67 +3.1508*J67</f>
        <v>-62.608200000000096</v>
      </c>
    </row>
    <row r="68" spans="1:17" x14ac:dyDescent="0.25">
      <c r="A68" t="s">
        <v>2884</v>
      </c>
      <c r="B68" t="s">
        <v>2848</v>
      </c>
      <c r="C68">
        <v>221</v>
      </c>
      <c r="D68">
        <v>52</v>
      </c>
      <c r="E68">
        <v>16</v>
      </c>
      <c r="F68">
        <v>1695</v>
      </c>
      <c r="G68">
        <v>22654</v>
      </c>
      <c r="H68">
        <v>118</v>
      </c>
      <c r="I68">
        <v>264</v>
      </c>
      <c r="J68">
        <v>73</v>
      </c>
      <c r="K68">
        <v>18921</v>
      </c>
      <c r="L68">
        <v>255</v>
      </c>
      <c r="M68">
        <v>17136</v>
      </c>
      <c r="N68">
        <v>0</v>
      </c>
      <c r="O68">
        <v>5199</v>
      </c>
      <c r="Q68">
        <f t="shared" si="1"/>
        <v>-73.374699999999962</v>
      </c>
    </row>
    <row r="69" spans="1:17" x14ac:dyDescent="0.25">
      <c r="A69" t="s">
        <v>2885</v>
      </c>
      <c r="B69" t="s">
        <v>2848</v>
      </c>
      <c r="C69">
        <v>431</v>
      </c>
      <c r="D69">
        <v>91</v>
      </c>
      <c r="E69">
        <v>105</v>
      </c>
      <c r="F69">
        <v>1626</v>
      </c>
      <c r="G69">
        <v>18326</v>
      </c>
      <c r="H69">
        <v>697</v>
      </c>
      <c r="I69">
        <v>176</v>
      </c>
      <c r="J69">
        <v>48</v>
      </c>
      <c r="K69">
        <v>12142</v>
      </c>
      <c r="L69">
        <v>1239</v>
      </c>
      <c r="M69">
        <v>18792</v>
      </c>
      <c r="N69">
        <v>0</v>
      </c>
      <c r="O69">
        <v>4177</v>
      </c>
      <c r="Q69">
        <f t="shared" si="1"/>
        <v>221.85479999999987</v>
      </c>
    </row>
    <row r="70" spans="1:17" x14ac:dyDescent="0.25">
      <c r="A70" t="s">
        <v>2886</v>
      </c>
      <c r="B70" t="s">
        <v>2848</v>
      </c>
      <c r="C70">
        <v>314</v>
      </c>
      <c r="D70">
        <v>108</v>
      </c>
      <c r="E70">
        <v>43</v>
      </c>
      <c r="F70">
        <v>2509</v>
      </c>
      <c r="G70">
        <v>24489</v>
      </c>
      <c r="H70">
        <v>302</v>
      </c>
      <c r="I70">
        <v>233</v>
      </c>
      <c r="J70">
        <v>65</v>
      </c>
      <c r="K70">
        <v>18883</v>
      </c>
      <c r="L70">
        <v>3126</v>
      </c>
      <c r="M70">
        <v>35645</v>
      </c>
      <c r="N70">
        <v>0</v>
      </c>
      <c r="O70">
        <v>9307</v>
      </c>
      <c r="Q70">
        <f t="shared" si="1"/>
        <v>-37.120700000000028</v>
      </c>
    </row>
    <row r="71" spans="1:17" x14ac:dyDescent="0.25">
      <c r="A71" t="s">
        <v>2887</v>
      </c>
      <c r="B71" t="s">
        <v>2848</v>
      </c>
      <c r="C71">
        <v>192</v>
      </c>
      <c r="D71">
        <v>70</v>
      </c>
      <c r="E71">
        <v>16</v>
      </c>
      <c r="F71">
        <v>2231</v>
      </c>
      <c r="G71">
        <v>20537</v>
      </c>
      <c r="H71">
        <v>72</v>
      </c>
      <c r="I71">
        <v>294</v>
      </c>
      <c r="J71">
        <v>52</v>
      </c>
      <c r="K71">
        <v>24755</v>
      </c>
      <c r="L71">
        <v>106</v>
      </c>
      <c r="M71">
        <v>23900</v>
      </c>
      <c r="N71">
        <v>0</v>
      </c>
      <c r="O71">
        <v>5339</v>
      </c>
      <c r="Q71">
        <f t="shared" si="1"/>
        <v>-142.34170000000003</v>
      </c>
    </row>
    <row r="72" spans="1:17" x14ac:dyDescent="0.25">
      <c r="A72" t="s">
        <v>2888</v>
      </c>
      <c r="B72" t="s">
        <v>2848</v>
      </c>
      <c r="C72">
        <v>327</v>
      </c>
      <c r="D72">
        <v>113</v>
      </c>
      <c r="E72">
        <v>18</v>
      </c>
      <c r="F72">
        <v>3256</v>
      </c>
      <c r="G72">
        <v>30743</v>
      </c>
      <c r="H72">
        <v>112</v>
      </c>
      <c r="I72">
        <v>280</v>
      </c>
      <c r="J72">
        <v>67</v>
      </c>
      <c r="K72">
        <v>35311</v>
      </c>
      <c r="L72">
        <v>19</v>
      </c>
      <c r="M72">
        <v>47581</v>
      </c>
      <c r="N72">
        <v>0</v>
      </c>
      <c r="O72">
        <v>4409</v>
      </c>
      <c r="Q72">
        <f t="shared" si="1"/>
        <v>-332.54169999999999</v>
      </c>
    </row>
    <row r="73" spans="1:17" x14ac:dyDescent="0.25">
      <c r="A73" t="s">
        <v>2889</v>
      </c>
      <c r="B73" t="s">
        <v>2848</v>
      </c>
      <c r="C73">
        <v>301</v>
      </c>
      <c r="D73">
        <v>91</v>
      </c>
      <c r="E73">
        <v>34</v>
      </c>
      <c r="F73">
        <v>2884</v>
      </c>
      <c r="G73">
        <v>31535</v>
      </c>
      <c r="H73">
        <v>248</v>
      </c>
      <c r="I73">
        <v>486</v>
      </c>
      <c r="J73">
        <v>40</v>
      </c>
      <c r="K73">
        <v>30959</v>
      </c>
      <c r="L73">
        <v>1564</v>
      </c>
      <c r="M73">
        <v>34288</v>
      </c>
      <c r="N73">
        <v>0</v>
      </c>
      <c r="O73">
        <v>22182</v>
      </c>
      <c r="Q73">
        <f t="shared" si="1"/>
        <v>-165.16210000000001</v>
      </c>
    </row>
    <row r="74" spans="1:17" x14ac:dyDescent="0.25">
      <c r="A74" t="s">
        <v>2890</v>
      </c>
      <c r="B74" t="s">
        <v>2848</v>
      </c>
      <c r="C74">
        <v>294</v>
      </c>
      <c r="D74">
        <v>68</v>
      </c>
      <c r="E74">
        <v>31</v>
      </c>
      <c r="F74">
        <v>2141</v>
      </c>
      <c r="G74">
        <v>21760</v>
      </c>
      <c r="H74">
        <v>138</v>
      </c>
      <c r="I74">
        <v>307</v>
      </c>
      <c r="J74">
        <v>41</v>
      </c>
      <c r="K74">
        <v>16676</v>
      </c>
      <c r="L74">
        <v>511</v>
      </c>
      <c r="M74">
        <v>20730</v>
      </c>
      <c r="N74">
        <v>0</v>
      </c>
      <c r="O74">
        <v>11389</v>
      </c>
      <c r="Q74">
        <f t="shared" si="1"/>
        <v>-304.94990000000007</v>
      </c>
    </row>
    <row r="75" spans="1:17" x14ac:dyDescent="0.25">
      <c r="A75" t="s">
        <v>2891</v>
      </c>
      <c r="B75" t="s">
        <v>2848</v>
      </c>
      <c r="C75">
        <v>213</v>
      </c>
      <c r="D75">
        <v>13</v>
      </c>
      <c r="E75">
        <v>16</v>
      </c>
      <c r="F75">
        <v>1175</v>
      </c>
      <c r="G75">
        <v>32411</v>
      </c>
      <c r="H75">
        <v>146</v>
      </c>
      <c r="I75">
        <v>210</v>
      </c>
      <c r="J75">
        <v>68</v>
      </c>
      <c r="K75">
        <v>14658</v>
      </c>
      <c r="L75">
        <v>17</v>
      </c>
      <c r="M75">
        <v>16364</v>
      </c>
      <c r="N75">
        <v>0</v>
      </c>
      <c r="O75">
        <v>4559</v>
      </c>
      <c r="Q75">
        <f t="shared" si="1"/>
        <v>-31.369100000000032</v>
      </c>
    </row>
    <row r="76" spans="1:17" x14ac:dyDescent="0.25">
      <c r="A76" t="s">
        <v>2892</v>
      </c>
      <c r="B76" t="s">
        <v>2848</v>
      </c>
      <c r="C76">
        <v>253</v>
      </c>
      <c r="D76">
        <v>131</v>
      </c>
      <c r="E76">
        <v>12</v>
      </c>
      <c r="F76">
        <v>3448</v>
      </c>
      <c r="G76">
        <v>11637</v>
      </c>
      <c r="H76">
        <v>196</v>
      </c>
      <c r="I76">
        <v>199</v>
      </c>
      <c r="J76">
        <v>30</v>
      </c>
      <c r="K76">
        <v>11458</v>
      </c>
      <c r="L76">
        <v>2598</v>
      </c>
      <c r="M76">
        <v>32682</v>
      </c>
      <c r="N76">
        <v>0</v>
      </c>
      <c r="O76">
        <v>39762</v>
      </c>
      <c r="Q76">
        <f t="shared" si="1"/>
        <v>-166.58250000000004</v>
      </c>
    </row>
    <row r="77" spans="1:17" x14ac:dyDescent="0.25">
      <c r="A77" t="s">
        <v>2893</v>
      </c>
      <c r="B77" t="s">
        <v>2848</v>
      </c>
      <c r="C77">
        <v>295</v>
      </c>
      <c r="D77">
        <v>44</v>
      </c>
      <c r="E77">
        <v>32</v>
      </c>
      <c r="F77">
        <v>1986</v>
      </c>
      <c r="G77">
        <v>17606</v>
      </c>
      <c r="H77">
        <v>153</v>
      </c>
      <c r="I77">
        <v>301</v>
      </c>
      <c r="J77">
        <v>40</v>
      </c>
      <c r="K77">
        <v>24046</v>
      </c>
      <c r="L77">
        <v>11</v>
      </c>
      <c r="M77">
        <v>13113</v>
      </c>
      <c r="N77">
        <v>0</v>
      </c>
      <c r="O77">
        <v>4944</v>
      </c>
      <c r="Q77">
        <f t="shared" si="1"/>
        <v>-288.70840000000004</v>
      </c>
    </row>
    <row r="78" spans="1:17" x14ac:dyDescent="0.25">
      <c r="A78" t="s">
        <v>2894</v>
      </c>
      <c r="B78" t="s">
        <v>2848</v>
      </c>
      <c r="C78">
        <v>270</v>
      </c>
      <c r="D78">
        <v>64</v>
      </c>
      <c r="E78">
        <v>90</v>
      </c>
      <c r="F78">
        <v>1566</v>
      </c>
      <c r="G78">
        <v>13827</v>
      </c>
      <c r="H78">
        <v>226</v>
      </c>
      <c r="I78">
        <v>238</v>
      </c>
      <c r="J78">
        <v>60</v>
      </c>
      <c r="K78">
        <v>6773</v>
      </c>
      <c r="L78">
        <v>1956</v>
      </c>
      <c r="M78">
        <v>16074</v>
      </c>
      <c r="N78">
        <v>0</v>
      </c>
      <c r="O78">
        <v>13526</v>
      </c>
      <c r="Q78">
        <f t="shared" si="1"/>
        <v>-66.051900000000046</v>
      </c>
    </row>
    <row r="79" spans="1:17" x14ac:dyDescent="0.25">
      <c r="A79" t="s">
        <v>2895</v>
      </c>
      <c r="B79" t="s">
        <v>2848</v>
      </c>
      <c r="C79">
        <v>311</v>
      </c>
      <c r="D79">
        <v>40</v>
      </c>
      <c r="E79">
        <v>13</v>
      </c>
      <c r="F79">
        <v>1783</v>
      </c>
      <c r="G79">
        <v>26485</v>
      </c>
      <c r="H79">
        <v>132</v>
      </c>
      <c r="I79">
        <v>210</v>
      </c>
      <c r="J79">
        <v>103</v>
      </c>
      <c r="K79">
        <v>12834</v>
      </c>
      <c r="L79">
        <v>55</v>
      </c>
      <c r="M79">
        <v>24311</v>
      </c>
      <c r="N79">
        <v>0</v>
      </c>
      <c r="O79">
        <v>7374</v>
      </c>
      <c r="Q79">
        <f t="shared" si="1"/>
        <v>-155.37970000000013</v>
      </c>
    </row>
    <row r="80" spans="1:17" x14ac:dyDescent="0.25">
      <c r="A80" t="s">
        <v>2896</v>
      </c>
      <c r="B80" t="s">
        <v>2848</v>
      </c>
      <c r="C80">
        <v>150</v>
      </c>
      <c r="D80">
        <v>57</v>
      </c>
      <c r="E80">
        <v>12</v>
      </c>
      <c r="F80">
        <v>2504</v>
      </c>
      <c r="G80">
        <v>13377</v>
      </c>
      <c r="H80">
        <v>255</v>
      </c>
      <c r="I80">
        <v>170</v>
      </c>
      <c r="J80">
        <v>23</v>
      </c>
      <c r="K80">
        <v>11155</v>
      </c>
      <c r="L80">
        <v>13200</v>
      </c>
      <c r="M80">
        <v>22793</v>
      </c>
      <c r="N80">
        <v>0</v>
      </c>
      <c r="O80">
        <v>46398</v>
      </c>
      <c r="Q80">
        <f t="shared" si="1"/>
        <v>121.309</v>
      </c>
    </row>
    <row r="81" spans="1:17" x14ac:dyDescent="0.25">
      <c r="A81" t="s">
        <v>2897</v>
      </c>
      <c r="B81" t="s">
        <v>2848</v>
      </c>
      <c r="C81">
        <v>293</v>
      </c>
      <c r="D81">
        <v>43</v>
      </c>
      <c r="E81">
        <v>52</v>
      </c>
      <c r="F81">
        <v>1677</v>
      </c>
      <c r="G81">
        <v>20181</v>
      </c>
      <c r="H81">
        <v>220</v>
      </c>
      <c r="I81">
        <v>346</v>
      </c>
      <c r="J81">
        <v>66</v>
      </c>
      <c r="K81">
        <v>19821</v>
      </c>
      <c r="L81">
        <v>477</v>
      </c>
      <c r="M81">
        <v>14435</v>
      </c>
      <c r="N81">
        <v>0</v>
      </c>
      <c r="O81">
        <v>4144</v>
      </c>
      <c r="Q81">
        <f t="shared" si="1"/>
        <v>-106.03770000000006</v>
      </c>
    </row>
    <row r="82" spans="1:17" x14ac:dyDescent="0.25">
      <c r="A82" t="s">
        <v>2898</v>
      </c>
      <c r="B82" t="s">
        <v>2848</v>
      </c>
      <c r="C82">
        <v>188</v>
      </c>
      <c r="D82">
        <v>57</v>
      </c>
      <c r="E82">
        <v>19</v>
      </c>
      <c r="F82">
        <v>1920</v>
      </c>
      <c r="G82">
        <v>19144</v>
      </c>
      <c r="H82">
        <v>180</v>
      </c>
      <c r="I82">
        <v>243</v>
      </c>
      <c r="J82">
        <v>25</v>
      </c>
      <c r="K82">
        <v>13112</v>
      </c>
      <c r="L82">
        <v>5103</v>
      </c>
      <c r="M82">
        <v>31385</v>
      </c>
      <c r="N82">
        <v>0</v>
      </c>
      <c r="O82">
        <v>28877</v>
      </c>
      <c r="Q82">
        <f t="shared" si="1"/>
        <v>-63.314499999999995</v>
      </c>
    </row>
    <row r="83" spans="1:17" x14ac:dyDescent="0.25">
      <c r="A83" t="s">
        <v>2899</v>
      </c>
      <c r="B83" t="s">
        <v>2848</v>
      </c>
      <c r="C83">
        <v>218</v>
      </c>
      <c r="D83">
        <v>51</v>
      </c>
      <c r="E83">
        <v>68</v>
      </c>
      <c r="F83">
        <v>1104</v>
      </c>
      <c r="G83">
        <v>17502</v>
      </c>
      <c r="H83">
        <v>337</v>
      </c>
      <c r="I83">
        <v>232</v>
      </c>
      <c r="J83">
        <v>60</v>
      </c>
      <c r="K83">
        <v>16420</v>
      </c>
      <c r="L83">
        <v>2616</v>
      </c>
      <c r="M83">
        <v>15280</v>
      </c>
      <c r="N83">
        <v>0</v>
      </c>
      <c r="O83">
        <v>11207</v>
      </c>
      <c r="Q83">
        <f t="shared" si="1"/>
        <v>207.25199999999995</v>
      </c>
    </row>
    <row r="84" spans="1:17" x14ac:dyDescent="0.25">
      <c r="A84" t="s">
        <v>2900</v>
      </c>
      <c r="B84" t="s">
        <v>2848</v>
      </c>
      <c r="C84">
        <v>234</v>
      </c>
      <c r="D84">
        <v>39</v>
      </c>
      <c r="E84">
        <v>25</v>
      </c>
      <c r="F84">
        <v>1725</v>
      </c>
      <c r="G84">
        <v>27627</v>
      </c>
      <c r="H84">
        <v>111</v>
      </c>
      <c r="I84">
        <v>244</v>
      </c>
      <c r="J84">
        <v>76</v>
      </c>
      <c r="K84">
        <v>14528</v>
      </c>
      <c r="L84">
        <v>25</v>
      </c>
      <c r="M84">
        <v>22257</v>
      </c>
      <c r="N84">
        <v>0</v>
      </c>
      <c r="O84">
        <v>5940</v>
      </c>
      <c r="Q84">
        <f t="shared" si="1"/>
        <v>-102.39939999999999</v>
      </c>
    </row>
    <row r="85" spans="1:17" x14ac:dyDescent="0.25">
      <c r="A85" t="s">
        <v>2901</v>
      </c>
      <c r="B85" t="s">
        <v>2848</v>
      </c>
      <c r="C85">
        <v>446</v>
      </c>
      <c r="D85">
        <v>107</v>
      </c>
      <c r="E85">
        <v>33</v>
      </c>
      <c r="F85">
        <v>2646</v>
      </c>
      <c r="G85">
        <v>41038</v>
      </c>
      <c r="H85">
        <v>232</v>
      </c>
      <c r="I85">
        <v>433</v>
      </c>
      <c r="J85">
        <v>198</v>
      </c>
      <c r="K85">
        <v>21760</v>
      </c>
      <c r="L85">
        <v>16</v>
      </c>
      <c r="M85">
        <v>48956</v>
      </c>
      <c r="N85">
        <v>0</v>
      </c>
      <c r="O85">
        <v>3852</v>
      </c>
      <c r="Q85">
        <f t="shared" si="1"/>
        <v>-7.2057000000000926</v>
      </c>
    </row>
    <row r="86" spans="1:17" x14ac:dyDescent="0.25">
      <c r="A86" t="s">
        <v>2902</v>
      </c>
      <c r="B86" t="s">
        <v>2848</v>
      </c>
      <c r="C86">
        <v>361</v>
      </c>
      <c r="D86">
        <v>86</v>
      </c>
      <c r="E86">
        <v>14</v>
      </c>
      <c r="F86">
        <v>3953</v>
      </c>
      <c r="G86">
        <v>30944</v>
      </c>
      <c r="H86">
        <v>110</v>
      </c>
      <c r="I86">
        <v>390</v>
      </c>
      <c r="J86">
        <v>88</v>
      </c>
      <c r="K86">
        <v>34347</v>
      </c>
      <c r="L86">
        <v>451</v>
      </c>
      <c r="M86">
        <v>101925</v>
      </c>
      <c r="N86">
        <v>0</v>
      </c>
      <c r="O86">
        <v>34883</v>
      </c>
      <c r="Q86">
        <f t="shared" si="1"/>
        <v>-343.54870000000005</v>
      </c>
    </row>
    <row r="87" spans="1:17" x14ac:dyDescent="0.25">
      <c r="A87" t="s">
        <v>2903</v>
      </c>
      <c r="B87" t="s">
        <v>2848</v>
      </c>
      <c r="C87">
        <v>397</v>
      </c>
      <c r="D87">
        <v>84</v>
      </c>
      <c r="E87">
        <v>23</v>
      </c>
      <c r="F87">
        <v>2704</v>
      </c>
      <c r="G87">
        <v>31082</v>
      </c>
      <c r="H87">
        <v>98</v>
      </c>
      <c r="I87">
        <v>383</v>
      </c>
      <c r="J87">
        <v>136</v>
      </c>
      <c r="K87">
        <v>28731</v>
      </c>
      <c r="L87">
        <v>9</v>
      </c>
      <c r="M87">
        <v>59048</v>
      </c>
      <c r="N87">
        <v>0</v>
      </c>
      <c r="O87">
        <v>2514</v>
      </c>
      <c r="Q87">
        <f t="shared" si="1"/>
        <v>-288.23950000000013</v>
      </c>
    </row>
    <row r="88" spans="1:17" x14ac:dyDescent="0.25">
      <c r="A88" t="s">
        <v>2904</v>
      </c>
      <c r="B88" t="s">
        <v>2848</v>
      </c>
      <c r="C88">
        <v>386</v>
      </c>
      <c r="D88">
        <v>94</v>
      </c>
      <c r="E88">
        <v>6</v>
      </c>
      <c r="F88">
        <v>4539</v>
      </c>
      <c r="G88">
        <v>21635</v>
      </c>
      <c r="H88">
        <v>202</v>
      </c>
      <c r="I88">
        <v>459</v>
      </c>
      <c r="J88">
        <v>20</v>
      </c>
      <c r="K88">
        <v>14612</v>
      </c>
      <c r="L88">
        <v>3373</v>
      </c>
      <c r="M88">
        <v>33266</v>
      </c>
      <c r="N88">
        <v>0</v>
      </c>
      <c r="O88">
        <v>52970</v>
      </c>
      <c r="Q88">
        <f t="shared" si="1"/>
        <v>-480.09110000000004</v>
      </c>
    </row>
    <row r="89" spans="1:17" x14ac:dyDescent="0.25">
      <c r="A89" t="s">
        <v>2905</v>
      </c>
      <c r="B89" t="s">
        <v>2848</v>
      </c>
      <c r="C89">
        <v>209</v>
      </c>
      <c r="D89">
        <v>42</v>
      </c>
      <c r="E89">
        <v>11</v>
      </c>
      <c r="F89">
        <v>1446</v>
      </c>
      <c r="G89">
        <v>25738</v>
      </c>
      <c r="H89">
        <v>59</v>
      </c>
      <c r="I89">
        <v>265</v>
      </c>
      <c r="J89">
        <v>79</v>
      </c>
      <c r="K89">
        <v>11361</v>
      </c>
      <c r="L89">
        <v>339</v>
      </c>
      <c r="M89">
        <v>30412</v>
      </c>
      <c r="N89">
        <v>0</v>
      </c>
      <c r="O89">
        <v>12729</v>
      </c>
      <c r="Q89">
        <f t="shared" si="1"/>
        <v>-113.119</v>
      </c>
    </row>
    <row r="90" spans="1:17" x14ac:dyDescent="0.25">
      <c r="A90" t="s">
        <v>2906</v>
      </c>
      <c r="B90" t="s">
        <v>2848</v>
      </c>
      <c r="C90">
        <v>323</v>
      </c>
      <c r="D90">
        <v>121</v>
      </c>
      <c r="E90">
        <v>11</v>
      </c>
      <c r="F90">
        <v>4932</v>
      </c>
      <c r="G90">
        <v>23681</v>
      </c>
      <c r="H90">
        <v>177</v>
      </c>
      <c r="I90">
        <v>303</v>
      </c>
      <c r="J90">
        <v>31</v>
      </c>
      <c r="K90">
        <v>20672</v>
      </c>
      <c r="L90">
        <v>2428</v>
      </c>
      <c r="M90">
        <v>43706</v>
      </c>
      <c r="N90">
        <v>0</v>
      </c>
      <c r="O90">
        <v>22026</v>
      </c>
      <c r="Q90">
        <f t="shared" si="1"/>
        <v>-343.72720000000004</v>
      </c>
    </row>
    <row r="91" spans="1:17" x14ac:dyDescent="0.25">
      <c r="A91" t="s">
        <v>2907</v>
      </c>
      <c r="B91" t="s">
        <v>2848</v>
      </c>
      <c r="C91">
        <v>369</v>
      </c>
      <c r="D91">
        <v>117</v>
      </c>
      <c r="E91">
        <v>42</v>
      </c>
      <c r="F91">
        <v>2418</v>
      </c>
      <c r="G91">
        <v>33877</v>
      </c>
      <c r="H91">
        <v>205</v>
      </c>
      <c r="I91">
        <v>222</v>
      </c>
      <c r="J91">
        <v>102</v>
      </c>
      <c r="K91">
        <v>18928</v>
      </c>
      <c r="L91">
        <v>843</v>
      </c>
      <c r="M91">
        <v>68090</v>
      </c>
      <c r="N91">
        <v>0</v>
      </c>
      <c r="O91">
        <v>18892</v>
      </c>
      <c r="Q91">
        <f t="shared" si="1"/>
        <v>-180.26160000000004</v>
      </c>
    </row>
    <row r="92" spans="1:17" x14ac:dyDescent="0.25">
      <c r="A92" t="s">
        <v>2908</v>
      </c>
      <c r="B92" t="s">
        <v>2848</v>
      </c>
      <c r="C92">
        <v>270</v>
      </c>
      <c r="D92">
        <v>55</v>
      </c>
      <c r="E92">
        <v>11</v>
      </c>
      <c r="F92">
        <v>2274</v>
      </c>
      <c r="G92">
        <v>31791</v>
      </c>
      <c r="H92">
        <v>58</v>
      </c>
      <c r="I92">
        <v>273</v>
      </c>
      <c r="J92">
        <v>91</v>
      </c>
      <c r="K92">
        <v>19674</v>
      </c>
      <c r="L92">
        <v>12</v>
      </c>
      <c r="M92">
        <v>50307</v>
      </c>
      <c r="N92">
        <v>0</v>
      </c>
      <c r="O92">
        <v>3711</v>
      </c>
      <c r="Q92">
        <f t="shared" si="1"/>
        <v>-210.04510000000005</v>
      </c>
    </row>
    <row r="93" spans="1:17" x14ac:dyDescent="0.25">
      <c r="A93" t="s">
        <v>2909</v>
      </c>
      <c r="B93" t="s">
        <v>2848</v>
      </c>
      <c r="C93">
        <v>582</v>
      </c>
      <c r="D93">
        <v>223</v>
      </c>
      <c r="E93">
        <v>20</v>
      </c>
      <c r="F93">
        <v>6002</v>
      </c>
      <c r="G93">
        <v>28572</v>
      </c>
      <c r="H93">
        <v>295</v>
      </c>
      <c r="I93">
        <v>834</v>
      </c>
      <c r="J93">
        <v>17</v>
      </c>
      <c r="K93">
        <v>20729</v>
      </c>
      <c r="L93">
        <v>2981</v>
      </c>
      <c r="M93">
        <v>42844</v>
      </c>
      <c r="N93">
        <v>0</v>
      </c>
      <c r="O93">
        <v>28582</v>
      </c>
      <c r="Q93">
        <f t="shared" si="1"/>
        <v>-784.06219999999996</v>
      </c>
    </row>
    <row r="94" spans="1:17" x14ac:dyDescent="0.25">
      <c r="A94" t="s">
        <v>2910</v>
      </c>
      <c r="B94" t="s">
        <v>2848</v>
      </c>
      <c r="C94">
        <v>152</v>
      </c>
      <c r="D94">
        <v>21</v>
      </c>
      <c r="E94">
        <v>50</v>
      </c>
      <c r="F94">
        <v>2584</v>
      </c>
      <c r="G94">
        <v>34056</v>
      </c>
      <c r="H94">
        <v>222</v>
      </c>
      <c r="I94">
        <v>348</v>
      </c>
      <c r="J94">
        <v>64</v>
      </c>
      <c r="K94">
        <v>21411</v>
      </c>
      <c r="L94">
        <v>760</v>
      </c>
      <c r="M94">
        <v>15049</v>
      </c>
      <c r="N94">
        <v>0</v>
      </c>
      <c r="O94">
        <v>12837</v>
      </c>
      <c r="Q94">
        <f t="shared" si="1"/>
        <v>198.65089999999995</v>
      </c>
    </row>
    <row r="95" spans="1:17" x14ac:dyDescent="0.25">
      <c r="A95" t="s">
        <v>2911</v>
      </c>
      <c r="B95" t="s">
        <v>2848</v>
      </c>
      <c r="C95">
        <v>253</v>
      </c>
      <c r="D95">
        <v>93</v>
      </c>
      <c r="E95">
        <v>73</v>
      </c>
      <c r="F95">
        <v>3246</v>
      </c>
      <c r="G95">
        <v>29416</v>
      </c>
      <c r="H95">
        <v>461</v>
      </c>
      <c r="I95">
        <v>451</v>
      </c>
      <c r="J95">
        <v>61</v>
      </c>
      <c r="K95">
        <v>14605</v>
      </c>
      <c r="L95">
        <v>16556</v>
      </c>
      <c r="M95">
        <v>33261</v>
      </c>
      <c r="N95">
        <v>0</v>
      </c>
      <c r="O95">
        <v>34118</v>
      </c>
      <c r="Q95">
        <f t="shared" si="1"/>
        <v>312.2947999999999</v>
      </c>
    </row>
    <row r="96" spans="1:17" x14ac:dyDescent="0.25">
      <c r="A96" t="s">
        <v>2912</v>
      </c>
      <c r="B96" t="s">
        <v>2848</v>
      </c>
      <c r="C96">
        <v>287</v>
      </c>
      <c r="D96">
        <v>63</v>
      </c>
      <c r="E96">
        <v>31</v>
      </c>
      <c r="F96">
        <v>3513</v>
      </c>
      <c r="G96">
        <v>31389</v>
      </c>
      <c r="H96">
        <v>254</v>
      </c>
      <c r="I96">
        <v>303</v>
      </c>
      <c r="J96">
        <v>47</v>
      </c>
      <c r="K96">
        <v>32947</v>
      </c>
      <c r="L96">
        <v>165</v>
      </c>
      <c r="M96">
        <v>22049</v>
      </c>
      <c r="N96">
        <v>0</v>
      </c>
      <c r="O96">
        <v>10523</v>
      </c>
      <c r="Q96">
        <f t="shared" si="1"/>
        <v>-103.88270000000014</v>
      </c>
    </row>
    <row r="97" spans="1:17" x14ac:dyDescent="0.25">
      <c r="A97" t="s">
        <v>2913</v>
      </c>
      <c r="B97" t="s">
        <v>2848</v>
      </c>
      <c r="C97">
        <v>368</v>
      </c>
      <c r="D97">
        <v>110</v>
      </c>
      <c r="E97">
        <v>37</v>
      </c>
      <c r="F97">
        <v>1824</v>
      </c>
      <c r="G97">
        <v>19482</v>
      </c>
      <c r="H97">
        <v>245</v>
      </c>
      <c r="I97">
        <v>257</v>
      </c>
      <c r="J97">
        <v>22</v>
      </c>
      <c r="K97">
        <v>17962</v>
      </c>
      <c r="L97">
        <v>20</v>
      </c>
      <c r="M97">
        <v>12779</v>
      </c>
      <c r="N97">
        <v>0</v>
      </c>
      <c r="O97">
        <v>7731</v>
      </c>
      <c r="Q97">
        <f t="shared" si="1"/>
        <v>-372.60040000000004</v>
      </c>
    </row>
    <row r="98" spans="1:17" x14ac:dyDescent="0.25">
      <c r="A98" t="s">
        <v>2914</v>
      </c>
      <c r="B98" t="s">
        <v>2848</v>
      </c>
      <c r="C98">
        <v>187</v>
      </c>
      <c r="D98">
        <v>42</v>
      </c>
      <c r="E98">
        <v>59</v>
      </c>
      <c r="F98">
        <v>1980</v>
      </c>
      <c r="G98">
        <v>20049</v>
      </c>
      <c r="H98">
        <v>260</v>
      </c>
      <c r="I98">
        <v>318</v>
      </c>
      <c r="J98">
        <v>55</v>
      </c>
      <c r="K98">
        <v>12726</v>
      </c>
      <c r="L98">
        <v>67</v>
      </c>
      <c r="M98">
        <v>15757</v>
      </c>
      <c r="N98">
        <v>0</v>
      </c>
      <c r="O98">
        <v>7777</v>
      </c>
      <c r="Q98">
        <f t="shared" si="1"/>
        <v>148.47469999999998</v>
      </c>
    </row>
    <row r="99" spans="1:17" x14ac:dyDescent="0.25">
      <c r="A99" t="s">
        <v>2915</v>
      </c>
      <c r="B99" t="s">
        <v>2916</v>
      </c>
      <c r="C99">
        <v>146</v>
      </c>
      <c r="D99">
        <v>21</v>
      </c>
      <c r="E99">
        <v>95</v>
      </c>
      <c r="F99">
        <v>1278</v>
      </c>
      <c r="G99">
        <v>24871</v>
      </c>
      <c r="H99">
        <v>288</v>
      </c>
      <c r="I99">
        <v>369</v>
      </c>
      <c r="J99">
        <v>76</v>
      </c>
      <c r="K99">
        <v>12761</v>
      </c>
      <c r="L99">
        <v>91</v>
      </c>
      <c r="M99">
        <v>18187</v>
      </c>
      <c r="N99">
        <v>0</v>
      </c>
      <c r="O99">
        <v>3997</v>
      </c>
      <c r="Q99">
        <f t="shared" si="1"/>
        <v>344.5127</v>
      </c>
    </row>
    <row r="100" spans="1:17" x14ac:dyDescent="0.25">
      <c r="A100" t="s">
        <v>2917</v>
      </c>
      <c r="B100" t="s">
        <v>2916</v>
      </c>
      <c r="C100">
        <v>204</v>
      </c>
      <c r="D100">
        <v>37</v>
      </c>
      <c r="E100">
        <v>10</v>
      </c>
      <c r="F100">
        <v>1733</v>
      </c>
      <c r="G100">
        <v>22799</v>
      </c>
      <c r="H100">
        <v>34</v>
      </c>
      <c r="I100">
        <v>246</v>
      </c>
      <c r="J100">
        <v>99</v>
      </c>
      <c r="K100">
        <v>8259</v>
      </c>
      <c r="L100">
        <v>10</v>
      </c>
      <c r="M100">
        <v>31489</v>
      </c>
      <c r="N100">
        <v>0</v>
      </c>
      <c r="O100">
        <v>3658</v>
      </c>
      <c r="Q100">
        <f t="shared" si="1"/>
        <v>-75.139500000000055</v>
      </c>
    </row>
    <row r="101" spans="1:17" x14ac:dyDescent="0.25">
      <c r="A101" t="s">
        <v>2918</v>
      </c>
      <c r="B101" t="s">
        <v>2916</v>
      </c>
      <c r="C101">
        <v>190</v>
      </c>
      <c r="D101">
        <v>50</v>
      </c>
      <c r="E101">
        <v>11</v>
      </c>
      <c r="F101">
        <v>2286</v>
      </c>
      <c r="G101">
        <v>25652</v>
      </c>
      <c r="H101">
        <v>183</v>
      </c>
      <c r="I101">
        <v>190</v>
      </c>
      <c r="J101">
        <v>26</v>
      </c>
      <c r="K101">
        <v>12217</v>
      </c>
      <c r="L101">
        <v>3014</v>
      </c>
      <c r="M101">
        <v>27916</v>
      </c>
      <c r="N101">
        <v>0</v>
      </c>
      <c r="O101">
        <v>33185</v>
      </c>
      <c r="Q101">
        <f t="shared" si="1"/>
        <v>-60.218600000000023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FAFF-36F1-4E79-A3E8-68B4C86ADC02}">
  <dimension ref="A1:K488"/>
  <sheetViews>
    <sheetView workbookViewId="0">
      <selection activeCell="J491" sqref="J491"/>
    </sheetView>
  </sheetViews>
  <sheetFormatPr defaultRowHeight="15" x14ac:dyDescent="0.25"/>
  <sheetData>
    <row r="1" spans="1:11" x14ac:dyDescent="0.25">
      <c r="B1" s="9" t="s">
        <v>1</v>
      </c>
      <c r="C1" s="9" t="s">
        <v>2</v>
      </c>
      <c r="D1" s="9" t="s">
        <v>4</v>
      </c>
      <c r="E1" s="9" t="s">
        <v>5</v>
      </c>
      <c r="F1" s="9" t="s">
        <v>6</v>
      </c>
      <c r="H1" s="9" t="s">
        <v>7</v>
      </c>
      <c r="I1" s="9" t="s">
        <v>8</v>
      </c>
      <c r="J1" s="9" t="s">
        <v>2919</v>
      </c>
      <c r="K1" s="9" t="s">
        <v>9</v>
      </c>
    </row>
    <row r="2" spans="1:11" x14ac:dyDescent="0.25">
      <c r="A2" t="s">
        <v>247</v>
      </c>
      <c r="B2">
        <v>86</v>
      </c>
      <c r="C2">
        <v>4</v>
      </c>
      <c r="D2">
        <v>14</v>
      </c>
      <c r="E2">
        <v>5</v>
      </c>
      <c r="F2">
        <v>65</v>
      </c>
      <c r="H2">
        <f t="shared" ref="H2:H65" si="0">-10.9845 -3.2959*LN(B2+1) -0.4205*LN(E2+1) +7.6279*LN(F2+1)</f>
        <v>5.5011459816193309</v>
      </c>
      <c r="I2">
        <f t="shared" ref="I2:I65" si="1">-5.8809 -7.4079*LN(B2+1) +1.0348*LN(D2+1) +2.576*LN(F2+1)</f>
        <v>-25.369059788620646</v>
      </c>
      <c r="J2">
        <f t="shared" ref="J2:J65" si="2">-8.2542 -2.5773*LN(C2+1) -4.4166*LN(D2+1) +8.8738*LN(F2+1)</f>
        <v>12.815579399889657</v>
      </c>
      <c r="K2">
        <f>MAX(H2:J2)</f>
        <v>12.815579399889657</v>
      </c>
    </row>
    <row r="3" spans="1:11" x14ac:dyDescent="0.25">
      <c r="A3" t="s">
        <v>248</v>
      </c>
      <c r="B3">
        <v>79</v>
      </c>
      <c r="C3">
        <v>52</v>
      </c>
      <c r="D3">
        <v>45</v>
      </c>
      <c r="E3">
        <v>0</v>
      </c>
      <c r="F3">
        <v>219</v>
      </c>
      <c r="H3">
        <f t="shared" si="0"/>
        <v>15.714829975599542</v>
      </c>
      <c r="I3">
        <f t="shared" si="1"/>
        <v>-20.486652430510041</v>
      </c>
      <c r="J3">
        <f t="shared" si="2"/>
        <v>12.46556118028996</v>
      </c>
      <c r="K3">
        <f t="shared" ref="K3:K66" si="3">MAX(H3:J3)</f>
        <v>15.714829975599542</v>
      </c>
    </row>
    <row r="4" spans="1:11" x14ac:dyDescent="0.25">
      <c r="A4" t="s">
        <v>249</v>
      </c>
      <c r="B4">
        <v>75</v>
      </c>
      <c r="C4">
        <v>28</v>
      </c>
      <c r="D4">
        <v>18</v>
      </c>
      <c r="E4">
        <v>13</v>
      </c>
      <c r="F4">
        <v>68</v>
      </c>
      <c r="H4">
        <f t="shared" si="0"/>
        <v>5.9294533830645051</v>
      </c>
      <c r="I4">
        <f t="shared" si="1"/>
        <v>-24.00857570002314</v>
      </c>
      <c r="J4">
        <f t="shared" si="2"/>
        <v>7.6354735624845205</v>
      </c>
      <c r="K4">
        <f t="shared" si="3"/>
        <v>7.6354735624845205</v>
      </c>
    </row>
    <row r="5" spans="1:11" x14ac:dyDescent="0.25">
      <c r="A5" t="s">
        <v>250</v>
      </c>
      <c r="B5">
        <v>40</v>
      </c>
      <c r="C5">
        <v>0</v>
      </c>
      <c r="D5">
        <v>16</v>
      </c>
      <c r="E5">
        <v>0</v>
      </c>
      <c r="F5">
        <v>50</v>
      </c>
      <c r="H5">
        <f t="shared" si="0"/>
        <v>6.7675105692071575</v>
      </c>
      <c r="I5">
        <f t="shared" si="1"/>
        <v>-20.330478514611606</v>
      </c>
      <c r="J5">
        <f t="shared" si="2"/>
        <v>14.122864244310435</v>
      </c>
      <c r="K5">
        <f t="shared" si="3"/>
        <v>14.122864244310435</v>
      </c>
    </row>
    <row r="6" spans="1:11" x14ac:dyDescent="0.25">
      <c r="A6" t="s">
        <v>251</v>
      </c>
      <c r="B6">
        <v>149</v>
      </c>
      <c r="C6">
        <v>145</v>
      </c>
      <c r="D6">
        <v>38</v>
      </c>
      <c r="E6">
        <v>0</v>
      </c>
      <c r="F6">
        <v>135</v>
      </c>
      <c r="H6">
        <f t="shared" si="0"/>
        <v>9.974187337094186</v>
      </c>
      <c r="I6">
        <f t="shared" si="1"/>
        <v>-26.553132618064616</v>
      </c>
      <c r="J6">
        <f t="shared" si="2"/>
        <v>6.3149812126194789</v>
      </c>
      <c r="K6">
        <f t="shared" si="3"/>
        <v>9.974187337094186</v>
      </c>
    </row>
    <row r="7" spans="1:11" x14ac:dyDescent="0.25">
      <c r="A7" t="s">
        <v>252</v>
      </c>
      <c r="B7">
        <v>309</v>
      </c>
      <c r="C7">
        <v>18</v>
      </c>
      <c r="D7">
        <v>160</v>
      </c>
      <c r="E7">
        <v>21</v>
      </c>
      <c r="F7">
        <v>400</v>
      </c>
      <c r="H7">
        <f t="shared" si="0"/>
        <v>14.529886384452944</v>
      </c>
      <c r="I7">
        <f t="shared" si="1"/>
        <v>-27.678172048868454</v>
      </c>
      <c r="J7">
        <f t="shared" si="2"/>
        <v>14.903781814236986</v>
      </c>
      <c r="K7">
        <f t="shared" si="3"/>
        <v>14.903781814236986</v>
      </c>
    </row>
    <row r="8" spans="1:11" x14ac:dyDescent="0.25">
      <c r="A8" t="s">
        <v>253</v>
      </c>
      <c r="B8">
        <v>53</v>
      </c>
      <c r="C8">
        <v>9</v>
      </c>
      <c r="D8">
        <v>49</v>
      </c>
      <c r="E8">
        <v>20</v>
      </c>
      <c r="F8">
        <v>51</v>
      </c>
      <c r="H8">
        <f t="shared" si="0"/>
        <v>4.7276777568333799</v>
      </c>
      <c r="I8">
        <f t="shared" si="1"/>
        <v>-21.204329693460686</v>
      </c>
      <c r="J8">
        <f t="shared" si="2"/>
        <v>3.5960531440003685</v>
      </c>
      <c r="K8">
        <f t="shared" si="3"/>
        <v>4.7276777568333799</v>
      </c>
    </row>
    <row r="9" spans="1:11" x14ac:dyDescent="0.25">
      <c r="A9" t="s">
        <v>254</v>
      </c>
      <c r="B9">
        <v>27</v>
      </c>
      <c r="C9">
        <v>159</v>
      </c>
      <c r="D9">
        <v>0</v>
      </c>
      <c r="E9">
        <v>0</v>
      </c>
      <c r="F9">
        <v>0</v>
      </c>
      <c r="H9">
        <f t="shared" si="0"/>
        <v>-21.967112845086454</v>
      </c>
      <c r="I9">
        <f t="shared" si="1"/>
        <v>-30.565537790926893</v>
      </c>
      <c r="J9">
        <f t="shared" si="2"/>
        <v>-21.334445474002145</v>
      </c>
      <c r="K9">
        <f t="shared" si="3"/>
        <v>-21.334445474002145</v>
      </c>
    </row>
    <row r="10" spans="1:11" x14ac:dyDescent="0.25">
      <c r="A10" t="s">
        <v>255</v>
      </c>
      <c r="B10">
        <v>41</v>
      </c>
      <c r="C10">
        <v>181</v>
      </c>
      <c r="D10">
        <v>39</v>
      </c>
      <c r="E10">
        <v>3</v>
      </c>
      <c r="F10">
        <v>110</v>
      </c>
      <c r="H10">
        <f t="shared" si="0"/>
        <v>12.037403348839284</v>
      </c>
      <c r="I10">
        <f t="shared" si="1"/>
        <v>-17.62018050758369</v>
      </c>
      <c r="J10">
        <f t="shared" si="2"/>
        <v>3.8326376687627501</v>
      </c>
      <c r="K10">
        <f t="shared" si="3"/>
        <v>12.037403348839284</v>
      </c>
    </row>
    <row r="11" spans="1:11" x14ac:dyDescent="0.25">
      <c r="A11" t="s">
        <v>256</v>
      </c>
      <c r="B11">
        <v>58</v>
      </c>
      <c r="C11">
        <v>18</v>
      </c>
      <c r="D11">
        <v>5</v>
      </c>
      <c r="E11">
        <v>0</v>
      </c>
      <c r="F11">
        <v>29</v>
      </c>
      <c r="H11">
        <f t="shared" si="0"/>
        <v>1.5203378462118948</v>
      </c>
      <c r="I11">
        <f t="shared" si="1"/>
        <v>-25.471292476790275</v>
      </c>
      <c r="J11">
        <f t="shared" si="2"/>
        <v>6.4251578725953387</v>
      </c>
      <c r="K11">
        <f t="shared" si="3"/>
        <v>6.4251578725953387</v>
      </c>
    </row>
    <row r="12" spans="1:11" x14ac:dyDescent="0.25">
      <c r="A12" t="s">
        <v>257</v>
      </c>
      <c r="B12">
        <v>14</v>
      </c>
      <c r="C12">
        <v>15</v>
      </c>
      <c r="D12">
        <v>5</v>
      </c>
      <c r="E12">
        <v>4</v>
      </c>
      <c r="F12">
        <v>57</v>
      </c>
      <c r="H12">
        <f t="shared" si="0"/>
        <v>10.385921940155715</v>
      </c>
      <c r="I12">
        <f t="shared" si="1"/>
        <v>-13.628051190820294</v>
      </c>
      <c r="J12">
        <f t="shared" si="2"/>
        <v>12.718081401365595</v>
      </c>
      <c r="K12">
        <f t="shared" si="3"/>
        <v>12.718081401365595</v>
      </c>
    </row>
    <row r="13" spans="1:11" x14ac:dyDescent="0.25">
      <c r="A13" t="s">
        <v>258</v>
      </c>
      <c r="B13">
        <v>97</v>
      </c>
      <c r="C13">
        <v>23</v>
      </c>
      <c r="D13">
        <v>14</v>
      </c>
      <c r="E13">
        <v>9</v>
      </c>
      <c r="F13">
        <v>103</v>
      </c>
      <c r="H13">
        <f t="shared" si="0"/>
        <v>8.3626179950061399</v>
      </c>
      <c r="I13">
        <f t="shared" si="1"/>
        <v>-25.079639280954979</v>
      </c>
      <c r="J13">
        <f t="shared" si="2"/>
        <v>12.808023305656931</v>
      </c>
      <c r="K13">
        <f t="shared" si="3"/>
        <v>12.808023305656931</v>
      </c>
    </row>
    <row r="14" spans="1:11" x14ac:dyDescent="0.25">
      <c r="A14" t="s">
        <v>259</v>
      </c>
      <c r="B14">
        <v>44</v>
      </c>
      <c r="C14">
        <v>1</v>
      </c>
      <c r="D14">
        <v>21</v>
      </c>
      <c r="E14">
        <v>6</v>
      </c>
      <c r="F14">
        <v>80</v>
      </c>
      <c r="H14">
        <f t="shared" si="0"/>
        <v>9.1712845892141459</v>
      </c>
      <c r="I14">
        <f t="shared" si="1"/>
        <v>-19.561563304798163</v>
      </c>
      <c r="J14">
        <f t="shared" si="2"/>
        <v>15.302916580772802</v>
      </c>
      <c r="K14">
        <f t="shared" si="3"/>
        <v>15.302916580772802</v>
      </c>
    </row>
    <row r="15" spans="1:11" x14ac:dyDescent="0.25">
      <c r="A15" t="s">
        <v>260</v>
      </c>
      <c r="B15">
        <v>9</v>
      </c>
      <c r="C15">
        <v>56</v>
      </c>
      <c r="D15">
        <v>9</v>
      </c>
      <c r="E15">
        <v>9</v>
      </c>
      <c r="F15">
        <v>3</v>
      </c>
      <c r="H15">
        <f t="shared" si="0"/>
        <v>-8.9673124824166592</v>
      </c>
      <c r="I15">
        <f t="shared" si="1"/>
        <v>-16.984410781915514</v>
      </c>
      <c r="J15">
        <f t="shared" si="2"/>
        <v>-16.542254452601803</v>
      </c>
      <c r="K15">
        <f t="shared" si="3"/>
        <v>-8.9673124824166592</v>
      </c>
    </row>
    <row r="16" spans="1:11" x14ac:dyDescent="0.25">
      <c r="A16" t="s">
        <v>261</v>
      </c>
      <c r="B16">
        <v>375</v>
      </c>
      <c r="C16">
        <v>40</v>
      </c>
      <c r="D16">
        <v>134</v>
      </c>
      <c r="E16">
        <v>0</v>
      </c>
      <c r="F16">
        <v>749</v>
      </c>
      <c r="H16">
        <f t="shared" si="0"/>
        <v>19.969423554394147</v>
      </c>
      <c r="I16">
        <f t="shared" si="1"/>
        <v>-27.677416494567716</v>
      </c>
      <c r="J16">
        <f t="shared" si="2"/>
        <v>19.255379746140889</v>
      </c>
      <c r="K16">
        <f t="shared" si="3"/>
        <v>19.969423554394147</v>
      </c>
    </row>
    <row r="17" spans="1:11" x14ac:dyDescent="0.25">
      <c r="A17" t="s">
        <v>262</v>
      </c>
      <c r="B17">
        <v>37</v>
      </c>
      <c r="C17">
        <v>11</v>
      </c>
      <c r="D17">
        <v>15</v>
      </c>
      <c r="E17">
        <v>3</v>
      </c>
      <c r="F17">
        <v>78</v>
      </c>
      <c r="H17">
        <f t="shared" si="0"/>
        <v>9.7731542711400863</v>
      </c>
      <c r="I17">
        <f t="shared" si="1"/>
        <v>-18.703002034908319</v>
      </c>
      <c r="J17">
        <f t="shared" si="2"/>
        <v>11.869641094079022</v>
      </c>
      <c r="K17">
        <f t="shared" si="3"/>
        <v>11.869641094079022</v>
      </c>
    </row>
    <row r="18" spans="1:11" x14ac:dyDescent="0.25">
      <c r="A18" t="s">
        <v>263</v>
      </c>
      <c r="B18">
        <v>8</v>
      </c>
      <c r="C18">
        <v>3</v>
      </c>
      <c r="D18">
        <v>0</v>
      </c>
      <c r="E18">
        <v>2</v>
      </c>
      <c r="F18">
        <v>5</v>
      </c>
      <c r="H18">
        <f t="shared" si="0"/>
        <v>-5.0209368965027039</v>
      </c>
      <c r="I18">
        <f t="shared" si="1"/>
        <v>-17.542147553717513</v>
      </c>
      <c r="J18" s="9">
        <f t="shared" si="2"/>
        <v>4.0726187211216196</v>
      </c>
      <c r="K18">
        <f t="shared" si="3"/>
        <v>4.0726187211216196</v>
      </c>
    </row>
    <row r="19" spans="1:11" x14ac:dyDescent="0.25">
      <c r="A19" t="s">
        <v>264</v>
      </c>
      <c r="B19">
        <v>199</v>
      </c>
      <c r="C19">
        <v>194</v>
      </c>
      <c r="D19">
        <v>33</v>
      </c>
      <c r="E19">
        <v>0</v>
      </c>
      <c r="F19">
        <v>141</v>
      </c>
      <c r="H19">
        <f t="shared" si="0"/>
        <v>9.3553290042709811</v>
      </c>
      <c r="I19">
        <f t="shared" si="1"/>
        <v>-28.715016848397539</v>
      </c>
      <c r="J19">
        <f t="shared" si="2"/>
        <v>6.5581924884359779</v>
      </c>
      <c r="K19">
        <f t="shared" si="3"/>
        <v>9.3553290042709811</v>
      </c>
    </row>
    <row r="20" spans="1:11" x14ac:dyDescent="0.25">
      <c r="A20" t="s">
        <v>265</v>
      </c>
      <c r="B20">
        <v>76</v>
      </c>
      <c r="C20">
        <v>414</v>
      </c>
      <c r="D20">
        <v>61</v>
      </c>
      <c r="E20">
        <v>25</v>
      </c>
      <c r="F20">
        <v>164</v>
      </c>
      <c r="H20">
        <f t="shared" si="0"/>
        <v>12.276363596240643</v>
      </c>
      <c r="I20">
        <f t="shared" si="1"/>
        <v>-20.635701982137348</v>
      </c>
      <c r="J20">
        <f t="shared" si="2"/>
        <v>3.2903549911182353</v>
      </c>
      <c r="K20">
        <f t="shared" si="3"/>
        <v>12.276363596240643</v>
      </c>
    </row>
    <row r="21" spans="1:11" x14ac:dyDescent="0.25">
      <c r="A21" t="s">
        <v>266</v>
      </c>
      <c r="B21">
        <v>44</v>
      </c>
      <c r="C21">
        <v>39</v>
      </c>
      <c r="D21">
        <v>6</v>
      </c>
      <c r="E21">
        <v>19</v>
      </c>
      <c r="F21">
        <v>136</v>
      </c>
      <c r="H21">
        <f t="shared" si="0"/>
        <v>12.738538183060911</v>
      </c>
      <c r="I21">
        <f t="shared" si="1"/>
        <v>-19.392776370793861</v>
      </c>
      <c r="J21">
        <f t="shared" si="2"/>
        <v>17.303070958208064</v>
      </c>
      <c r="K21">
        <f t="shared" si="3"/>
        <v>17.303070958208064</v>
      </c>
    </row>
    <row r="22" spans="1:11" x14ac:dyDescent="0.25">
      <c r="A22" t="s">
        <v>267</v>
      </c>
      <c r="B22">
        <v>34</v>
      </c>
      <c r="C22">
        <v>89</v>
      </c>
      <c r="D22">
        <v>21</v>
      </c>
      <c r="E22">
        <v>12</v>
      </c>
      <c r="F22">
        <v>84</v>
      </c>
      <c r="H22">
        <f t="shared" si="0"/>
        <v>10.10696663870695</v>
      </c>
      <c r="I22">
        <f t="shared" si="1"/>
        <v>-17.575682537253183</v>
      </c>
      <c r="J22">
        <f t="shared" si="2"/>
        <v>5.9197411569992369</v>
      </c>
      <c r="K22">
        <f t="shared" si="3"/>
        <v>10.10696663870695</v>
      </c>
    </row>
    <row r="23" spans="1:11" x14ac:dyDescent="0.25">
      <c r="A23" t="s">
        <v>268</v>
      </c>
      <c r="B23">
        <v>13</v>
      </c>
      <c r="C23">
        <v>4</v>
      </c>
      <c r="D23">
        <v>5</v>
      </c>
      <c r="E23">
        <v>2</v>
      </c>
      <c r="F23">
        <v>2</v>
      </c>
      <c r="H23">
        <f t="shared" si="0"/>
        <v>-11.764430843332393</v>
      </c>
      <c r="I23">
        <f t="shared" si="1"/>
        <v>-20.746634837690628</v>
      </c>
      <c r="J23">
        <f t="shared" si="2"/>
        <v>-10.566823476325963</v>
      </c>
      <c r="K23">
        <f t="shared" si="3"/>
        <v>-10.566823476325963</v>
      </c>
    </row>
    <row r="24" spans="1:11" x14ac:dyDescent="0.25">
      <c r="A24" t="s">
        <v>269</v>
      </c>
      <c r="B24">
        <v>43</v>
      </c>
      <c r="C24">
        <v>32</v>
      </c>
      <c r="D24">
        <v>7</v>
      </c>
      <c r="E24">
        <v>0</v>
      </c>
      <c r="F24">
        <v>72</v>
      </c>
      <c r="H24">
        <f t="shared" si="0"/>
        <v>9.2703849567046177</v>
      </c>
      <c r="I24">
        <f t="shared" si="1"/>
        <v>-20.709768761374534</v>
      </c>
      <c r="J24">
        <f t="shared" si="2"/>
        <v>11.622868537711867</v>
      </c>
      <c r="K24">
        <f t="shared" si="3"/>
        <v>11.622868537711867</v>
      </c>
    </row>
    <row r="25" spans="1:11" x14ac:dyDescent="0.25">
      <c r="A25" t="s">
        <v>270</v>
      </c>
      <c r="B25">
        <v>60</v>
      </c>
      <c r="C25">
        <v>172</v>
      </c>
      <c r="D25">
        <v>5</v>
      </c>
      <c r="E25">
        <v>7</v>
      </c>
      <c r="F25">
        <v>33</v>
      </c>
      <c r="H25">
        <f t="shared" si="0"/>
        <v>1.4907911085144328</v>
      </c>
      <c r="I25">
        <f t="shared" si="1"/>
        <v>-25.395825088241043</v>
      </c>
      <c r="J25">
        <f t="shared" si="2"/>
        <v>1.8429547250471394</v>
      </c>
      <c r="K25">
        <f t="shared" si="3"/>
        <v>1.8429547250471394</v>
      </c>
    </row>
    <row r="26" spans="1:11" x14ac:dyDescent="0.25">
      <c r="A26" t="s">
        <v>271</v>
      </c>
      <c r="B26">
        <v>37</v>
      </c>
      <c r="C26">
        <v>0</v>
      </c>
      <c r="D26">
        <v>28</v>
      </c>
      <c r="E26">
        <v>0</v>
      </c>
      <c r="F26">
        <v>63</v>
      </c>
      <c r="H26">
        <f t="shared" si="0"/>
        <v>8.7499240477170446</v>
      </c>
      <c r="I26">
        <f t="shared" si="1"/>
        <v>-18.630013965032575</v>
      </c>
      <c r="J26">
        <f t="shared" si="2"/>
        <v>13.778897942398793</v>
      </c>
      <c r="K26">
        <f t="shared" si="3"/>
        <v>13.778897942398793</v>
      </c>
    </row>
    <row r="27" spans="1:11" x14ac:dyDescent="0.25">
      <c r="A27" t="s">
        <v>272</v>
      </c>
      <c r="B27">
        <v>21</v>
      </c>
      <c r="C27">
        <v>31</v>
      </c>
      <c r="D27">
        <v>13</v>
      </c>
      <c r="E27">
        <v>3</v>
      </c>
      <c r="F27">
        <v>44</v>
      </c>
      <c r="H27">
        <f t="shared" si="0"/>
        <v>7.2816372048444364</v>
      </c>
      <c r="I27">
        <f t="shared" si="1"/>
        <v>-16.242174291898856</v>
      </c>
      <c r="J27">
        <f t="shared" si="2"/>
        <v>4.9374598574593733</v>
      </c>
      <c r="K27">
        <f t="shared" si="3"/>
        <v>7.2816372048444364</v>
      </c>
    </row>
    <row r="28" spans="1:11" x14ac:dyDescent="0.25">
      <c r="A28" t="s">
        <v>273</v>
      </c>
      <c r="B28">
        <v>3</v>
      </c>
      <c r="C28">
        <v>40</v>
      </c>
      <c r="D28">
        <v>6</v>
      </c>
      <c r="E28">
        <v>2</v>
      </c>
      <c r="F28">
        <v>35</v>
      </c>
      <c r="H28">
        <f t="shared" si="0"/>
        <v>11.319170058449373</v>
      </c>
      <c r="I28">
        <f t="shared" si="1"/>
        <v>-4.9056573900346603</v>
      </c>
      <c r="J28">
        <f t="shared" si="2"/>
        <v>5.3799343042371177</v>
      </c>
      <c r="K28">
        <f t="shared" si="3"/>
        <v>11.319170058449373</v>
      </c>
    </row>
    <row r="29" spans="1:11" x14ac:dyDescent="0.25">
      <c r="A29" t="s">
        <v>274</v>
      </c>
      <c r="B29">
        <v>27</v>
      </c>
      <c r="C29">
        <v>155</v>
      </c>
      <c r="D29">
        <v>8</v>
      </c>
      <c r="E29">
        <v>1</v>
      </c>
      <c r="F29">
        <v>57</v>
      </c>
      <c r="H29">
        <f t="shared" si="0"/>
        <v>8.7140720056351206</v>
      </c>
      <c r="I29">
        <f t="shared" si="1"/>
        <v>-17.832148603131799</v>
      </c>
      <c r="J29">
        <f t="shared" si="2"/>
        <v>5.0581032312394285</v>
      </c>
      <c r="K29">
        <f t="shared" si="3"/>
        <v>8.7140720056351206</v>
      </c>
    </row>
    <row r="30" spans="1:11" x14ac:dyDescent="0.25">
      <c r="A30" t="s">
        <v>275</v>
      </c>
      <c r="B30">
        <v>9</v>
      </c>
      <c r="C30">
        <v>22</v>
      </c>
      <c r="D30">
        <v>0</v>
      </c>
      <c r="E30">
        <v>13</v>
      </c>
      <c r="F30">
        <v>38</v>
      </c>
      <c r="H30">
        <f t="shared" si="0"/>
        <v>8.2619680654100378</v>
      </c>
      <c r="I30">
        <f t="shared" si="1"/>
        <v>-13.500885309960623</v>
      </c>
      <c r="J30">
        <f t="shared" si="2"/>
        <v>16.174404092711054</v>
      </c>
      <c r="K30">
        <f t="shared" si="3"/>
        <v>16.174404092711054</v>
      </c>
    </row>
    <row r="31" spans="1:11" x14ac:dyDescent="0.25">
      <c r="A31" t="s">
        <v>276</v>
      </c>
      <c r="B31">
        <v>11</v>
      </c>
      <c r="C31">
        <v>0</v>
      </c>
      <c r="D31">
        <v>0</v>
      </c>
      <c r="E31">
        <v>0</v>
      </c>
      <c r="F31">
        <v>35</v>
      </c>
      <c r="H31">
        <f t="shared" si="0"/>
        <v>8.1602202836130928</v>
      </c>
      <c r="I31">
        <f t="shared" si="1"/>
        <v>-15.057695185501588</v>
      </c>
      <c r="J31">
        <f t="shared" si="2"/>
        <v>23.545230356071826</v>
      </c>
      <c r="K31">
        <f t="shared" si="3"/>
        <v>23.545230356071826</v>
      </c>
    </row>
    <row r="32" spans="1:11" x14ac:dyDescent="0.25">
      <c r="A32" t="s">
        <v>277</v>
      </c>
      <c r="B32">
        <v>9</v>
      </c>
      <c r="C32">
        <v>36</v>
      </c>
      <c r="D32">
        <v>6</v>
      </c>
      <c r="E32">
        <v>1</v>
      </c>
      <c r="F32">
        <v>20</v>
      </c>
      <c r="H32">
        <f t="shared" si="0"/>
        <v>4.3582541052859654</v>
      </c>
      <c r="I32">
        <f t="shared" si="1"/>
        <v>-13.081902488572617</v>
      </c>
      <c r="J32">
        <f t="shared" si="2"/>
        <v>0.8615577072944518</v>
      </c>
      <c r="K32">
        <f t="shared" si="3"/>
        <v>4.3582541052859654</v>
      </c>
    </row>
    <row r="33" spans="1:11" x14ac:dyDescent="0.25">
      <c r="A33" t="s">
        <v>278</v>
      </c>
      <c r="B33">
        <v>12</v>
      </c>
      <c r="C33">
        <v>19</v>
      </c>
      <c r="D33">
        <v>9</v>
      </c>
      <c r="E33">
        <v>0</v>
      </c>
      <c r="F33">
        <v>12</v>
      </c>
      <c r="H33" s="9">
        <f t="shared" si="0"/>
        <v>0.12686061652337344</v>
      </c>
      <c r="I33">
        <f t="shared" si="1"/>
        <v>-15.891763746088159</v>
      </c>
      <c r="J33">
        <f t="shared" si="2"/>
        <v>-3.3838505021060179</v>
      </c>
      <c r="K33">
        <f t="shared" si="3"/>
        <v>0.12686061652337344</v>
      </c>
    </row>
    <row r="34" spans="1:11" x14ac:dyDescent="0.25">
      <c r="A34" t="s">
        <v>279</v>
      </c>
      <c r="B34">
        <v>68</v>
      </c>
      <c r="C34">
        <v>73</v>
      </c>
      <c r="D34">
        <v>8</v>
      </c>
      <c r="E34">
        <v>30</v>
      </c>
      <c r="F34">
        <v>57</v>
      </c>
      <c r="H34">
        <f t="shared" si="0"/>
        <v>4.5889699921589191</v>
      </c>
      <c r="I34">
        <f t="shared" si="1"/>
        <v>-24.513348387610939</v>
      </c>
      <c r="J34">
        <f t="shared" si="2"/>
        <v>6.9802301540085523</v>
      </c>
      <c r="K34">
        <f t="shared" si="3"/>
        <v>6.9802301540085523</v>
      </c>
    </row>
    <row r="35" spans="1:11" x14ac:dyDescent="0.25">
      <c r="A35" t="s">
        <v>280</v>
      </c>
      <c r="B35">
        <v>9</v>
      </c>
      <c r="C35">
        <v>27</v>
      </c>
      <c r="D35">
        <v>0</v>
      </c>
      <c r="E35">
        <v>0</v>
      </c>
      <c r="F35">
        <v>7</v>
      </c>
      <c r="H35">
        <f t="shared" si="0"/>
        <v>-2.7118180722194545</v>
      </c>
      <c r="I35">
        <f t="shared" si="1"/>
        <v>-17.581578699023336</v>
      </c>
      <c r="J35">
        <f t="shared" si="2"/>
        <v>1.6102576684839711</v>
      </c>
      <c r="K35">
        <f t="shared" si="3"/>
        <v>1.6102576684839711</v>
      </c>
    </row>
    <row r="36" spans="1:11" x14ac:dyDescent="0.25">
      <c r="A36" t="s">
        <v>281</v>
      </c>
      <c r="B36">
        <v>69</v>
      </c>
      <c r="C36">
        <v>16</v>
      </c>
      <c r="D36">
        <v>8</v>
      </c>
      <c r="E36">
        <v>4</v>
      </c>
      <c r="F36">
        <v>30</v>
      </c>
      <c r="H36">
        <f t="shared" si="0"/>
        <v>0.53022688664322359</v>
      </c>
      <c r="I36">
        <f t="shared" si="1"/>
        <v>-26.233688872196183</v>
      </c>
      <c r="J36">
        <f t="shared" si="2"/>
        <v>5.2120128352610564</v>
      </c>
      <c r="K36">
        <f t="shared" si="3"/>
        <v>5.2120128352610564</v>
      </c>
    </row>
    <row r="37" spans="1:11" x14ac:dyDescent="0.25">
      <c r="A37" t="s">
        <v>282</v>
      </c>
      <c r="B37">
        <v>34</v>
      </c>
      <c r="C37">
        <v>45</v>
      </c>
      <c r="D37">
        <v>19</v>
      </c>
      <c r="E37">
        <v>7</v>
      </c>
      <c r="F37">
        <v>50</v>
      </c>
      <c r="H37">
        <f t="shared" si="0"/>
        <v>6.4145958997185559</v>
      </c>
      <c r="I37">
        <f t="shared" si="1"/>
        <v>-18.990196318135894</v>
      </c>
      <c r="J37">
        <f t="shared" si="2"/>
        <v>3.5375256691192156</v>
      </c>
      <c r="K37">
        <f t="shared" si="3"/>
        <v>6.4145958997185559</v>
      </c>
    </row>
    <row r="38" spans="1:11" x14ac:dyDescent="0.25">
      <c r="A38" t="s">
        <v>283</v>
      </c>
      <c r="B38">
        <v>43</v>
      </c>
      <c r="C38">
        <v>13</v>
      </c>
      <c r="D38">
        <v>3</v>
      </c>
      <c r="E38">
        <v>8</v>
      </c>
      <c r="F38">
        <v>41</v>
      </c>
      <c r="H38">
        <f t="shared" si="0"/>
        <v>4.12982653210263</v>
      </c>
      <c r="I38">
        <f t="shared" si="1"/>
        <v>-22.851024047518266</v>
      </c>
      <c r="J38">
        <f t="shared" si="2"/>
        <v>11.988782527783439</v>
      </c>
      <c r="K38">
        <f t="shared" si="3"/>
        <v>11.988782527783439</v>
      </c>
    </row>
    <row r="39" spans="1:11" x14ac:dyDescent="0.25">
      <c r="A39" t="s">
        <v>284</v>
      </c>
      <c r="B39">
        <v>19</v>
      </c>
      <c r="C39">
        <v>7</v>
      </c>
      <c r="D39">
        <v>7</v>
      </c>
      <c r="E39">
        <v>0</v>
      </c>
      <c r="F39">
        <v>61</v>
      </c>
      <c r="H39">
        <f t="shared" si="0"/>
        <v>10.623234375278855</v>
      </c>
      <c r="I39">
        <f t="shared" si="1"/>
        <v>-15.289680826054155</v>
      </c>
      <c r="J39">
        <f t="shared" si="2"/>
        <v>13.825758907658532</v>
      </c>
      <c r="K39">
        <f t="shared" si="3"/>
        <v>13.825758907658532</v>
      </c>
    </row>
    <row r="40" spans="1:11" x14ac:dyDescent="0.25">
      <c r="A40" t="s">
        <v>285</v>
      </c>
      <c r="B40">
        <v>124</v>
      </c>
      <c r="C40">
        <v>42</v>
      </c>
      <c r="D40">
        <v>107</v>
      </c>
      <c r="E40">
        <v>3</v>
      </c>
      <c r="F40">
        <v>86</v>
      </c>
      <c r="H40">
        <f t="shared" si="0"/>
        <v>6.5844245126597301</v>
      </c>
      <c r="I40">
        <f t="shared" si="1"/>
        <v>-25.299316627079371</v>
      </c>
      <c r="J40">
        <f t="shared" si="2"/>
        <v>1.0025336274231904</v>
      </c>
      <c r="K40">
        <f t="shared" si="3"/>
        <v>6.5844245126597301</v>
      </c>
    </row>
    <row r="41" spans="1:11" x14ac:dyDescent="0.25">
      <c r="A41" t="s">
        <v>286</v>
      </c>
      <c r="B41">
        <v>7</v>
      </c>
      <c r="C41">
        <v>15</v>
      </c>
      <c r="D41">
        <v>12</v>
      </c>
      <c r="E41">
        <v>2</v>
      </c>
      <c r="F41">
        <v>12</v>
      </c>
      <c r="H41">
        <f t="shared" si="0"/>
        <v>1.2650793591733454</v>
      </c>
      <c r="I41">
        <f t="shared" si="1"/>
        <v>-12.023675856687941</v>
      </c>
      <c r="J41">
        <f t="shared" si="2"/>
        <v>-3.9675006377510265</v>
      </c>
      <c r="K41">
        <f t="shared" si="3"/>
        <v>1.2650793591733454</v>
      </c>
    </row>
    <row r="42" spans="1:11" x14ac:dyDescent="0.25">
      <c r="A42" t="s">
        <v>287</v>
      </c>
      <c r="B42">
        <v>74</v>
      </c>
      <c r="C42">
        <v>10</v>
      </c>
      <c r="D42">
        <v>29</v>
      </c>
      <c r="E42">
        <v>11</v>
      </c>
      <c r="F42">
        <v>39</v>
      </c>
      <c r="H42">
        <f t="shared" si="0"/>
        <v>1.8789912683955166</v>
      </c>
      <c r="I42">
        <f t="shared" si="1"/>
        <v>-24.842307671924132</v>
      </c>
      <c r="J42">
        <f t="shared" si="2"/>
        <v>3.2783546574839306</v>
      </c>
      <c r="K42">
        <f t="shared" si="3"/>
        <v>3.2783546574839306</v>
      </c>
    </row>
    <row r="43" spans="1:11" x14ac:dyDescent="0.25">
      <c r="A43" t="s">
        <v>288</v>
      </c>
      <c r="B43">
        <v>101</v>
      </c>
      <c r="C43">
        <v>19</v>
      </c>
      <c r="D43">
        <v>39</v>
      </c>
      <c r="E43">
        <v>0</v>
      </c>
      <c r="F43">
        <v>88</v>
      </c>
      <c r="H43">
        <f t="shared" si="0"/>
        <v>8.0109214693761572</v>
      </c>
      <c r="I43">
        <f t="shared" si="1"/>
        <v>-24.762256355981457</v>
      </c>
      <c r="J43">
        <f t="shared" si="2"/>
        <v>7.5638556320587469</v>
      </c>
      <c r="K43">
        <f t="shared" si="3"/>
        <v>8.0109214693761572</v>
      </c>
    </row>
    <row r="44" spans="1:11" x14ac:dyDescent="0.25">
      <c r="A44" t="s">
        <v>289</v>
      </c>
      <c r="B44">
        <v>23</v>
      </c>
      <c r="C44">
        <v>6</v>
      </c>
      <c r="D44">
        <v>78</v>
      </c>
      <c r="E44">
        <v>0</v>
      </c>
      <c r="F44">
        <v>19</v>
      </c>
      <c r="H44">
        <f t="shared" si="0"/>
        <v>1.3920985899986924</v>
      </c>
      <c r="I44">
        <f t="shared" si="1"/>
        <v>-17.185093995426591</v>
      </c>
      <c r="J44">
        <f t="shared" si="2"/>
        <v>-5.9839685633027031</v>
      </c>
      <c r="K44">
        <f t="shared" si="3"/>
        <v>1.3920985899986924</v>
      </c>
    </row>
    <row r="45" spans="1:11" x14ac:dyDescent="0.25">
      <c r="A45" t="s">
        <v>290</v>
      </c>
      <c r="B45">
        <v>117</v>
      </c>
      <c r="C45">
        <v>49</v>
      </c>
      <c r="D45">
        <v>71</v>
      </c>
      <c r="E45">
        <v>3</v>
      </c>
      <c r="F45">
        <v>114</v>
      </c>
      <c r="H45">
        <f t="shared" si="0"/>
        <v>8.902731549314737</v>
      </c>
      <c r="I45">
        <f t="shared" si="1"/>
        <v>-24.573215366957648</v>
      </c>
      <c r="J45">
        <f t="shared" si="2"/>
        <v>4.8805982475335341</v>
      </c>
      <c r="K45">
        <f t="shared" si="3"/>
        <v>8.902731549314737</v>
      </c>
    </row>
    <row r="46" spans="1:11" x14ac:dyDescent="0.25">
      <c r="A46" t="s">
        <v>291</v>
      </c>
      <c r="B46">
        <v>103</v>
      </c>
      <c r="C46">
        <v>12</v>
      </c>
      <c r="D46">
        <v>37</v>
      </c>
      <c r="E46">
        <v>1</v>
      </c>
      <c r="F46">
        <v>36</v>
      </c>
      <c r="H46">
        <f t="shared" si="0"/>
        <v>0.96030439195337181</v>
      </c>
      <c r="I46">
        <f t="shared" si="1"/>
        <v>-27.220184640692985</v>
      </c>
      <c r="J46">
        <f t="shared" si="2"/>
        <v>1.1119563611891436</v>
      </c>
      <c r="K46">
        <f t="shared" si="3"/>
        <v>1.1119563611891436</v>
      </c>
    </row>
    <row r="47" spans="1:11" x14ac:dyDescent="0.25">
      <c r="A47" t="s">
        <v>292</v>
      </c>
      <c r="B47">
        <v>27</v>
      </c>
      <c r="C47">
        <v>8</v>
      </c>
      <c r="D47">
        <v>21</v>
      </c>
      <c r="E47">
        <v>0</v>
      </c>
      <c r="F47">
        <v>17</v>
      </c>
      <c r="H47">
        <f t="shared" si="0"/>
        <v>8.0353886969700028E-2</v>
      </c>
      <c r="I47">
        <f t="shared" si="1"/>
        <v>-19.921329411851186</v>
      </c>
      <c r="J47">
        <f t="shared" si="2"/>
        <v>-1.9204240974519955</v>
      </c>
      <c r="K47">
        <f t="shared" si="3"/>
        <v>8.0353886969700028E-2</v>
      </c>
    </row>
    <row r="48" spans="1:11" x14ac:dyDescent="0.25">
      <c r="A48" t="s">
        <v>293</v>
      </c>
      <c r="B48">
        <v>20</v>
      </c>
      <c r="C48">
        <v>23</v>
      </c>
      <c r="D48">
        <v>8</v>
      </c>
      <c r="E48">
        <v>7</v>
      </c>
      <c r="F48">
        <v>24</v>
      </c>
      <c r="H48">
        <f t="shared" si="0"/>
        <v>2.6599162337431466</v>
      </c>
      <c r="I48">
        <f t="shared" si="1"/>
        <v>-17.868905648923345</v>
      </c>
      <c r="J48">
        <f t="shared" si="2"/>
        <v>2.4144000894965281</v>
      </c>
      <c r="K48">
        <f t="shared" si="3"/>
        <v>2.6599162337431466</v>
      </c>
    </row>
    <row r="49" spans="1:11" x14ac:dyDescent="0.25">
      <c r="A49" t="s">
        <v>294</v>
      </c>
      <c r="B49">
        <v>53</v>
      </c>
      <c r="C49">
        <v>43</v>
      </c>
      <c r="D49">
        <v>13</v>
      </c>
      <c r="E49">
        <v>6</v>
      </c>
      <c r="F49">
        <v>54</v>
      </c>
      <c r="H49">
        <f t="shared" si="0"/>
        <v>5.6174890668858168</v>
      </c>
      <c r="I49">
        <f t="shared" si="1"/>
        <v>-22.377108108698771</v>
      </c>
      <c r="J49">
        <f t="shared" si="2"/>
        <v>5.8974206736396155</v>
      </c>
      <c r="K49">
        <f t="shared" si="3"/>
        <v>5.8974206736396155</v>
      </c>
    </row>
    <row r="50" spans="1:11" x14ac:dyDescent="0.25">
      <c r="A50" t="s">
        <v>295</v>
      </c>
      <c r="B50">
        <v>35</v>
      </c>
      <c r="C50">
        <v>96</v>
      </c>
      <c r="D50">
        <v>24</v>
      </c>
      <c r="E50">
        <v>0</v>
      </c>
      <c r="F50">
        <v>47</v>
      </c>
      <c r="H50">
        <f t="shared" si="0"/>
        <v>6.7337141218468091</v>
      </c>
      <c r="I50">
        <f t="shared" si="1"/>
        <v>-19.124143436516675</v>
      </c>
      <c r="J50">
        <f t="shared" si="2"/>
        <v>9.1173957584778975E-2</v>
      </c>
      <c r="K50">
        <f t="shared" si="3"/>
        <v>6.7337141218468091</v>
      </c>
    </row>
    <row r="51" spans="1:11" x14ac:dyDescent="0.25">
      <c r="A51" t="s">
        <v>296</v>
      </c>
      <c r="B51">
        <v>12</v>
      </c>
      <c r="C51">
        <v>25</v>
      </c>
      <c r="D51">
        <v>0</v>
      </c>
      <c r="E51">
        <v>0</v>
      </c>
      <c r="F51">
        <v>7</v>
      </c>
      <c r="H51">
        <f t="shared" si="0"/>
        <v>-3.5765444514778615</v>
      </c>
      <c r="I51">
        <f t="shared" si="1"/>
        <v>-19.52514693377206</v>
      </c>
      <c r="J51">
        <f t="shared" si="2"/>
        <v>1.8012561451157616</v>
      </c>
      <c r="K51">
        <f t="shared" si="3"/>
        <v>1.8012561451157616</v>
      </c>
    </row>
    <row r="52" spans="1:11" x14ac:dyDescent="0.25">
      <c r="A52" t="s">
        <v>297</v>
      </c>
      <c r="B52">
        <v>22</v>
      </c>
      <c r="C52">
        <v>5</v>
      </c>
      <c r="D52">
        <v>11</v>
      </c>
      <c r="E52">
        <v>4</v>
      </c>
      <c r="F52">
        <v>16</v>
      </c>
      <c r="H52">
        <f t="shared" si="0"/>
        <v>-0.3840759613330107</v>
      </c>
      <c r="I52">
        <f t="shared" si="1"/>
        <v>-19.238588626692113</v>
      </c>
      <c r="J52">
        <f t="shared" si="2"/>
        <v>1.2944281829908988</v>
      </c>
      <c r="K52">
        <f t="shared" si="3"/>
        <v>1.2944281829908988</v>
      </c>
    </row>
    <row r="53" spans="1:11" x14ac:dyDescent="0.25">
      <c r="A53" t="s">
        <v>298</v>
      </c>
      <c r="B53">
        <v>21</v>
      </c>
      <c r="C53">
        <v>3</v>
      </c>
      <c r="D53">
        <v>3</v>
      </c>
      <c r="E53">
        <v>2</v>
      </c>
      <c r="F53">
        <v>27</v>
      </c>
      <c r="H53">
        <f t="shared" si="0"/>
        <v>3.7834894937568251</v>
      </c>
      <c r="I53">
        <f t="shared" si="1"/>
        <v>-18.760737167134881</v>
      </c>
      <c r="J53">
        <f t="shared" si="2"/>
        <v>11.619512250156319</v>
      </c>
      <c r="K53">
        <f t="shared" si="3"/>
        <v>11.619512250156319</v>
      </c>
    </row>
    <row r="54" spans="1:11" x14ac:dyDescent="0.25">
      <c r="A54" t="s">
        <v>299</v>
      </c>
      <c r="B54">
        <v>24</v>
      </c>
      <c r="C54">
        <v>26</v>
      </c>
      <c r="D54">
        <v>17</v>
      </c>
      <c r="E54">
        <v>0</v>
      </c>
      <c r="F54">
        <v>28</v>
      </c>
      <c r="H54">
        <f t="shared" si="0"/>
        <v>4.0918030303707269</v>
      </c>
      <c r="I54">
        <f t="shared" si="1"/>
        <v>-18.060899469925037</v>
      </c>
      <c r="J54">
        <f t="shared" si="2"/>
        <v>0.36653347545681214</v>
      </c>
      <c r="K54">
        <f t="shared" si="3"/>
        <v>4.0918030303707269</v>
      </c>
    </row>
    <row r="55" spans="1:11" x14ac:dyDescent="0.25">
      <c r="A55" t="s">
        <v>300</v>
      </c>
      <c r="B55">
        <v>95</v>
      </c>
      <c r="C55">
        <v>13</v>
      </c>
      <c r="D55">
        <v>37</v>
      </c>
      <c r="E55">
        <v>3</v>
      </c>
      <c r="F55">
        <v>39</v>
      </c>
      <c r="H55">
        <f t="shared" si="0"/>
        <v>1.5273316049259407</v>
      </c>
      <c r="I55">
        <f t="shared" si="1"/>
        <v>-26.426407335692218</v>
      </c>
      <c r="J55">
        <f t="shared" si="2"/>
        <v>1.612773011251285</v>
      </c>
      <c r="K55">
        <f t="shared" si="3"/>
        <v>1.612773011251285</v>
      </c>
    </row>
    <row r="56" spans="1:11" x14ac:dyDescent="0.25">
      <c r="A56" t="s">
        <v>301</v>
      </c>
      <c r="B56">
        <v>144</v>
      </c>
      <c r="C56">
        <v>30</v>
      </c>
      <c r="D56">
        <v>29</v>
      </c>
      <c r="E56">
        <v>14</v>
      </c>
      <c r="F56">
        <v>22</v>
      </c>
      <c r="H56">
        <f t="shared" si="0"/>
        <v>-4.608815521521489</v>
      </c>
      <c r="I56">
        <f t="shared" si="1"/>
        <v>-31.151453739699878</v>
      </c>
      <c r="J56">
        <f t="shared" si="2"/>
        <v>-4.3025950046565598</v>
      </c>
      <c r="K56">
        <f t="shared" si="3"/>
        <v>-4.3025950046565598</v>
      </c>
    </row>
    <row r="57" spans="1:11" x14ac:dyDescent="0.25">
      <c r="A57" t="s">
        <v>302</v>
      </c>
      <c r="B57">
        <v>50</v>
      </c>
      <c r="C57">
        <v>70</v>
      </c>
      <c r="D57">
        <v>17</v>
      </c>
      <c r="E57">
        <v>17</v>
      </c>
      <c r="F57">
        <v>18</v>
      </c>
      <c r="H57">
        <f t="shared" si="0"/>
        <v>-2.6989193379077498</v>
      </c>
      <c r="I57">
        <f t="shared" si="1"/>
        <v>-24.431639599254829</v>
      </c>
      <c r="J57">
        <f t="shared" si="2"/>
        <v>-5.877658139695626</v>
      </c>
      <c r="K57">
        <f t="shared" si="3"/>
        <v>-2.6989193379077498</v>
      </c>
    </row>
    <row r="58" spans="1:11" x14ac:dyDescent="0.25">
      <c r="A58" t="s">
        <v>303</v>
      </c>
      <c r="B58">
        <v>34</v>
      </c>
      <c r="C58">
        <v>60</v>
      </c>
      <c r="D58">
        <v>14</v>
      </c>
      <c r="E58">
        <v>1</v>
      </c>
      <c r="F58">
        <v>18</v>
      </c>
      <c r="H58">
        <f t="shared" si="0"/>
        <v>-0.53415397610472581</v>
      </c>
      <c r="I58">
        <f t="shared" si="1"/>
        <v>-21.83139774627411</v>
      </c>
      <c r="J58">
        <f t="shared" si="2"/>
        <v>-4.6811671149947429</v>
      </c>
      <c r="K58">
        <f t="shared" si="3"/>
        <v>-0.53415397610472581</v>
      </c>
    </row>
    <row r="59" spans="1:11" x14ac:dyDescent="0.25">
      <c r="A59" t="s">
        <v>304</v>
      </c>
      <c r="B59">
        <v>23</v>
      </c>
      <c r="C59">
        <v>65</v>
      </c>
      <c r="D59">
        <v>23</v>
      </c>
      <c r="E59">
        <v>0</v>
      </c>
      <c r="F59">
        <v>37</v>
      </c>
      <c r="H59">
        <f t="shared" si="0"/>
        <v>6.2880958483331035</v>
      </c>
      <c r="I59">
        <f t="shared" si="1"/>
        <v>-16.76453291873532</v>
      </c>
      <c r="J59">
        <f t="shared" si="2"/>
        <v>-0.80917764955944449</v>
      </c>
      <c r="K59">
        <f t="shared" si="3"/>
        <v>6.2880958483331035</v>
      </c>
    </row>
    <row r="60" spans="1:11" x14ac:dyDescent="0.25">
      <c r="A60" t="s">
        <v>305</v>
      </c>
      <c r="B60">
        <v>23</v>
      </c>
      <c r="C60">
        <v>19</v>
      </c>
      <c r="D60">
        <v>16</v>
      </c>
      <c r="E60">
        <v>2</v>
      </c>
      <c r="F60">
        <v>43</v>
      </c>
      <c r="H60">
        <f t="shared" si="0"/>
        <v>6.9444060217363699</v>
      </c>
      <c r="I60">
        <f t="shared" si="1"/>
        <v>-16.743723304431732</v>
      </c>
      <c r="J60">
        <f t="shared" si="2"/>
        <v>5.0918711294744767</v>
      </c>
      <c r="K60">
        <f t="shared" si="3"/>
        <v>6.9444060217363699</v>
      </c>
    </row>
    <row r="61" spans="1:11" x14ac:dyDescent="0.25">
      <c r="A61" t="s">
        <v>306</v>
      </c>
      <c r="B61">
        <v>64</v>
      </c>
      <c r="C61">
        <v>19</v>
      </c>
      <c r="D61">
        <v>13</v>
      </c>
      <c r="E61">
        <v>0</v>
      </c>
      <c r="F61">
        <v>122</v>
      </c>
      <c r="H61">
        <f t="shared" si="0"/>
        <v>11.963998041496232</v>
      </c>
      <c r="I61">
        <f t="shared" si="1"/>
        <v>-21.677260032534672</v>
      </c>
      <c r="J61">
        <f t="shared" si="2"/>
        <v>15.071600142094297</v>
      </c>
      <c r="K61">
        <f t="shared" si="3"/>
        <v>15.071600142094297</v>
      </c>
    </row>
    <row r="62" spans="1:11" x14ac:dyDescent="0.25">
      <c r="A62" t="s">
        <v>307</v>
      </c>
      <c r="B62">
        <v>80</v>
      </c>
      <c r="C62">
        <v>7</v>
      </c>
      <c r="D62">
        <v>31</v>
      </c>
      <c r="E62">
        <v>3</v>
      </c>
      <c r="F62">
        <v>51</v>
      </c>
      <c r="H62">
        <f t="shared" si="0"/>
        <v>4.0885902132314662</v>
      </c>
      <c r="I62">
        <f t="shared" si="1"/>
        <v>-24.669792561615047</v>
      </c>
      <c r="J62">
        <f t="shared" si="2"/>
        <v>6.1422326362711601</v>
      </c>
      <c r="K62">
        <f t="shared" si="3"/>
        <v>6.1422326362711601</v>
      </c>
    </row>
    <row r="63" spans="1:11" x14ac:dyDescent="0.25">
      <c r="A63" t="s">
        <v>308</v>
      </c>
      <c r="B63">
        <v>92</v>
      </c>
      <c r="C63">
        <v>1</v>
      </c>
      <c r="D63">
        <v>0</v>
      </c>
      <c r="E63">
        <v>0</v>
      </c>
      <c r="F63">
        <v>127</v>
      </c>
      <c r="H63">
        <f t="shared" si="0"/>
        <v>11.087306980668629</v>
      </c>
      <c r="I63">
        <f t="shared" si="1"/>
        <v>-26.959113825473068</v>
      </c>
      <c r="J63">
        <f t="shared" si="2"/>
        <v>33.015297927512748</v>
      </c>
      <c r="K63">
        <f t="shared" si="3"/>
        <v>33.015297927512748</v>
      </c>
    </row>
    <row r="64" spans="1:11" x14ac:dyDescent="0.25">
      <c r="A64" t="s">
        <v>309</v>
      </c>
      <c r="B64">
        <v>2</v>
      </c>
      <c r="C64">
        <v>0</v>
      </c>
      <c r="D64">
        <v>0</v>
      </c>
      <c r="E64">
        <v>0</v>
      </c>
      <c r="F64">
        <v>0</v>
      </c>
      <c r="H64">
        <f t="shared" si="0"/>
        <v>-14.605416242221224</v>
      </c>
      <c r="I64">
        <f t="shared" si="1"/>
        <v>-14.019309973224491</v>
      </c>
      <c r="J64">
        <f t="shared" si="2"/>
        <v>-8.2542000000000009</v>
      </c>
      <c r="K64">
        <f t="shared" si="3"/>
        <v>-8.2542000000000009</v>
      </c>
    </row>
    <row r="65" spans="1:11" x14ac:dyDescent="0.25">
      <c r="A65" t="s">
        <v>310</v>
      </c>
      <c r="B65">
        <v>104</v>
      </c>
      <c r="C65">
        <v>35</v>
      </c>
      <c r="D65">
        <v>27</v>
      </c>
      <c r="E65">
        <v>0</v>
      </c>
      <c r="F65">
        <v>114</v>
      </c>
      <c r="H65">
        <f t="shared" si="0"/>
        <v>9.8703798638578562</v>
      </c>
      <c r="I65">
        <f t="shared" si="1"/>
        <v>-24.685862488138874</v>
      </c>
      <c r="J65">
        <f t="shared" si="2"/>
        <v>9.8985609209470695</v>
      </c>
      <c r="K65">
        <f t="shared" si="3"/>
        <v>9.8985609209470695</v>
      </c>
    </row>
    <row r="66" spans="1:11" x14ac:dyDescent="0.25">
      <c r="A66" t="s">
        <v>311</v>
      </c>
      <c r="B66">
        <v>124</v>
      </c>
      <c r="C66">
        <v>10</v>
      </c>
      <c r="D66">
        <v>26</v>
      </c>
      <c r="E66">
        <v>3</v>
      </c>
      <c r="F66">
        <v>71</v>
      </c>
      <c r="H66">
        <f t="shared" ref="H66:H129" si="4">-10.9845 -3.2959*LN(B66+1) -0.4205*LN(E66+1) +7.6279*LN(F66+1)</f>
        <v>5.1409054636170026</v>
      </c>
      <c r="I66">
        <f t="shared" ref="I66:I129" si="5">-5.8809 -7.4079*LN(B66+1) +1.0348*LN(D66+1) +2.576*LN(F66+1)</f>
        <v>-27.221341423035078</v>
      </c>
      <c r="J66">
        <f t="shared" ref="J66:J129" si="6">-8.2542 -2.5773*LN(C66+1) -4.4166*LN(D66+1) +8.8738*LN(F66+1)</f>
        <v>8.9595912179467092</v>
      </c>
      <c r="K66">
        <f t="shared" si="3"/>
        <v>8.9595912179467092</v>
      </c>
    </row>
    <row r="67" spans="1:11" x14ac:dyDescent="0.25">
      <c r="A67" t="s">
        <v>312</v>
      </c>
      <c r="B67">
        <v>99</v>
      </c>
      <c r="C67">
        <v>70</v>
      </c>
      <c r="D67">
        <v>7</v>
      </c>
      <c r="E67">
        <v>11</v>
      </c>
      <c r="F67">
        <v>136</v>
      </c>
      <c r="H67">
        <f t="shared" si="4"/>
        <v>10.321538841890352</v>
      </c>
      <c r="I67">
        <f t="shared" si="5"/>
        <v>-25.169863248517636</v>
      </c>
      <c r="J67">
        <f t="shared" si="6"/>
        <v>15.234460379531868</v>
      </c>
      <c r="K67">
        <f t="shared" ref="K67:K130" si="7">MAX(H67:J67)</f>
        <v>15.234460379531868</v>
      </c>
    </row>
    <row r="68" spans="1:11" x14ac:dyDescent="0.25">
      <c r="A68" t="s">
        <v>313</v>
      </c>
      <c r="B68">
        <v>275</v>
      </c>
      <c r="C68">
        <v>0</v>
      </c>
      <c r="D68">
        <v>120</v>
      </c>
      <c r="E68">
        <v>29</v>
      </c>
      <c r="F68">
        <v>183</v>
      </c>
      <c r="H68">
        <f t="shared" si="4"/>
        <v>8.8400257531594946</v>
      </c>
      <c r="I68">
        <f t="shared" si="5"/>
        <v>-29.119909004961812</v>
      </c>
      <c r="J68">
        <f t="shared" si="6"/>
        <v>16.841008402188049</v>
      </c>
      <c r="K68">
        <f t="shared" si="7"/>
        <v>16.841008402188049</v>
      </c>
    </row>
    <row r="69" spans="1:11" x14ac:dyDescent="0.25">
      <c r="A69" t="s">
        <v>314</v>
      </c>
      <c r="B69">
        <v>177</v>
      </c>
      <c r="C69">
        <v>6</v>
      </c>
      <c r="D69">
        <v>63</v>
      </c>
      <c r="E69">
        <v>1</v>
      </c>
      <c r="F69">
        <v>310</v>
      </c>
      <c r="H69">
        <f t="shared" si="4"/>
        <v>15.427957561978843</v>
      </c>
      <c r="I69">
        <f t="shared" si="5"/>
        <v>-25.177715605774438</v>
      </c>
      <c r="J69">
        <f t="shared" si="6"/>
        <v>19.296257090969497</v>
      </c>
      <c r="K69">
        <f t="shared" si="7"/>
        <v>19.296257090969497</v>
      </c>
    </row>
    <row r="70" spans="1:11" x14ac:dyDescent="0.25">
      <c r="A70" t="s">
        <v>315</v>
      </c>
      <c r="B70">
        <v>171</v>
      </c>
      <c r="C70">
        <v>308</v>
      </c>
      <c r="D70">
        <v>51</v>
      </c>
      <c r="E70">
        <v>0</v>
      </c>
      <c r="F70">
        <v>53</v>
      </c>
      <c r="H70">
        <f t="shared" si="4"/>
        <v>2.4774443626581721</v>
      </c>
      <c r="I70">
        <f t="shared" si="5"/>
        <v>-29.64865443084874</v>
      </c>
      <c r="J70">
        <f t="shared" si="6"/>
        <v>-5.0843568480332308</v>
      </c>
      <c r="K70">
        <f t="shared" si="7"/>
        <v>2.4774443626581721</v>
      </c>
    </row>
    <row r="71" spans="1:11" x14ac:dyDescent="0.25">
      <c r="A71" t="s">
        <v>316</v>
      </c>
      <c r="B71">
        <v>228</v>
      </c>
      <c r="C71">
        <v>67</v>
      </c>
      <c r="D71">
        <v>129</v>
      </c>
      <c r="E71">
        <v>4</v>
      </c>
      <c r="F71">
        <v>207</v>
      </c>
      <c r="H71">
        <f t="shared" si="4"/>
        <v>11.143933724460723</v>
      </c>
      <c r="I71">
        <f t="shared" si="5"/>
        <v>-27.346946487487411</v>
      </c>
      <c r="J71">
        <f t="shared" si="6"/>
        <v>6.7371555492210433</v>
      </c>
      <c r="K71">
        <f t="shared" si="7"/>
        <v>11.143933724460723</v>
      </c>
    </row>
    <row r="72" spans="1:11" x14ac:dyDescent="0.25">
      <c r="A72" t="s">
        <v>317</v>
      </c>
      <c r="B72">
        <v>1688</v>
      </c>
      <c r="C72">
        <v>189</v>
      </c>
      <c r="D72">
        <v>906</v>
      </c>
      <c r="E72">
        <v>23</v>
      </c>
      <c r="F72">
        <v>901</v>
      </c>
      <c r="H72">
        <f t="shared" si="4"/>
        <v>15.089274893317551</v>
      </c>
      <c r="I72">
        <f t="shared" si="5"/>
        <v>-36.359789719460032</v>
      </c>
      <c r="J72">
        <f t="shared" si="6"/>
        <v>8.5277580417739784</v>
      </c>
      <c r="K72">
        <f t="shared" si="7"/>
        <v>15.089274893317551</v>
      </c>
    </row>
    <row r="73" spans="1:11" x14ac:dyDescent="0.25">
      <c r="A73" t="s">
        <v>318</v>
      </c>
      <c r="B73">
        <v>0</v>
      </c>
      <c r="C73">
        <v>0</v>
      </c>
      <c r="D73">
        <v>0</v>
      </c>
      <c r="E73">
        <v>0</v>
      </c>
      <c r="F73">
        <v>5</v>
      </c>
      <c r="H73">
        <f t="shared" si="4"/>
        <v>2.68286205532468</v>
      </c>
      <c r="I73">
        <f t="shared" si="5"/>
        <v>-1.2653276072685298</v>
      </c>
      <c r="J73">
        <f t="shared" si="6"/>
        <v>7.6455151780359127</v>
      </c>
      <c r="K73">
        <f t="shared" si="7"/>
        <v>7.6455151780359127</v>
      </c>
    </row>
    <row r="74" spans="1:11" x14ac:dyDescent="0.25">
      <c r="A74" t="s">
        <v>319</v>
      </c>
      <c r="B74">
        <v>146</v>
      </c>
      <c r="C74">
        <v>74</v>
      </c>
      <c r="D74">
        <v>53</v>
      </c>
      <c r="E74">
        <v>10</v>
      </c>
      <c r="F74">
        <v>218</v>
      </c>
      <c r="H74">
        <f t="shared" si="4"/>
        <v>12.666518522891536</v>
      </c>
      <c r="I74">
        <f t="shared" si="5"/>
        <v>-24.839476092206169</v>
      </c>
      <c r="J74">
        <f t="shared" si="6"/>
        <v>10.822135660972755</v>
      </c>
      <c r="K74">
        <f t="shared" si="7"/>
        <v>12.666518522891536</v>
      </c>
    </row>
    <row r="75" spans="1:11" x14ac:dyDescent="0.25">
      <c r="A75" t="s">
        <v>320</v>
      </c>
      <c r="B75">
        <v>69</v>
      </c>
      <c r="C75">
        <v>26</v>
      </c>
      <c r="D75">
        <v>37</v>
      </c>
      <c r="E75">
        <v>7</v>
      </c>
      <c r="F75">
        <v>89</v>
      </c>
      <c r="H75">
        <f t="shared" si="4"/>
        <v>8.4625775477653704</v>
      </c>
      <c r="I75">
        <f t="shared" si="5"/>
        <v>-21.997644034721816</v>
      </c>
      <c r="J75">
        <f t="shared" si="6"/>
        <v>7.1160876647761881</v>
      </c>
      <c r="K75">
        <f t="shared" si="7"/>
        <v>8.4625775477653704</v>
      </c>
    </row>
    <row r="76" spans="1:11" x14ac:dyDescent="0.25">
      <c r="A76" t="s">
        <v>321</v>
      </c>
      <c r="B76">
        <v>9</v>
      </c>
      <c r="C76">
        <v>0</v>
      </c>
      <c r="D76">
        <v>0</v>
      </c>
      <c r="E76">
        <v>0</v>
      </c>
      <c r="F76">
        <v>0</v>
      </c>
      <c r="H76">
        <f t="shared" si="4"/>
        <v>-18.573590207999075</v>
      </c>
      <c r="I76">
        <f t="shared" si="5"/>
        <v>-22.938220110390592</v>
      </c>
      <c r="J76">
        <f t="shared" si="6"/>
        <v>-8.2542000000000009</v>
      </c>
      <c r="K76">
        <f t="shared" si="7"/>
        <v>-8.2542000000000009</v>
      </c>
    </row>
    <row r="77" spans="1:11" x14ac:dyDescent="0.25">
      <c r="A77" t="s">
        <v>322</v>
      </c>
      <c r="B77">
        <v>13</v>
      </c>
      <c r="C77">
        <v>3</v>
      </c>
      <c r="D77">
        <v>0</v>
      </c>
      <c r="E77">
        <v>2</v>
      </c>
      <c r="F77">
        <v>58</v>
      </c>
      <c r="H77">
        <f t="shared" si="4"/>
        <v>10.958512348304573</v>
      </c>
      <c r="I77">
        <f t="shared" si="5"/>
        <v>-14.927036336555737</v>
      </c>
      <c r="J77">
        <f t="shared" si="6"/>
        <v>24.356155312816281</v>
      </c>
      <c r="K77">
        <f t="shared" si="7"/>
        <v>24.356155312816281</v>
      </c>
    </row>
    <row r="78" spans="1:11" x14ac:dyDescent="0.25">
      <c r="A78" t="s">
        <v>323</v>
      </c>
      <c r="B78">
        <v>28</v>
      </c>
      <c r="C78">
        <v>267</v>
      </c>
      <c r="D78">
        <v>257</v>
      </c>
      <c r="E78">
        <v>57</v>
      </c>
      <c r="F78">
        <v>361</v>
      </c>
      <c r="H78">
        <f t="shared" si="4"/>
        <v>21.150686271398619</v>
      </c>
      <c r="I78">
        <f t="shared" si="5"/>
        <v>-9.9024127108167246</v>
      </c>
      <c r="J78">
        <f t="shared" si="6"/>
        <v>5.0922203592640827</v>
      </c>
      <c r="K78">
        <f t="shared" si="7"/>
        <v>21.150686271398619</v>
      </c>
    </row>
    <row r="79" spans="1:11" x14ac:dyDescent="0.25">
      <c r="A79" t="s">
        <v>324</v>
      </c>
      <c r="B79">
        <v>175</v>
      </c>
      <c r="C79">
        <v>37</v>
      </c>
      <c r="D79">
        <v>66</v>
      </c>
      <c r="E79">
        <v>1</v>
      </c>
      <c r="F79">
        <v>271</v>
      </c>
      <c r="H79">
        <f t="shared" si="4"/>
        <v>14.443130992827545</v>
      </c>
      <c r="I79">
        <f t="shared" si="5"/>
        <v>-25.391766341518853</v>
      </c>
      <c r="J79">
        <f t="shared" si="6"/>
        <v>13.544970143632469</v>
      </c>
      <c r="K79">
        <f t="shared" si="7"/>
        <v>14.443130992827545</v>
      </c>
    </row>
    <row r="80" spans="1:11" x14ac:dyDescent="0.25">
      <c r="A80" t="s">
        <v>325</v>
      </c>
      <c r="B80">
        <v>63</v>
      </c>
      <c r="C80">
        <v>26</v>
      </c>
      <c r="D80">
        <v>39</v>
      </c>
      <c r="E80">
        <v>6</v>
      </c>
      <c r="F80">
        <v>147</v>
      </c>
      <c r="H80">
        <f t="shared" si="4"/>
        <v>12.608217530922389</v>
      </c>
      <c r="I80">
        <f t="shared" si="5"/>
        <v>-19.999418716886648</v>
      </c>
      <c r="J80">
        <f t="shared" si="6"/>
        <v>11.303396923135423</v>
      </c>
      <c r="K80">
        <f t="shared" si="7"/>
        <v>12.608217530922389</v>
      </c>
    </row>
    <row r="81" spans="1:11" x14ac:dyDescent="0.25">
      <c r="A81" t="s">
        <v>326</v>
      </c>
      <c r="B81">
        <v>32</v>
      </c>
      <c r="C81">
        <v>2</v>
      </c>
      <c r="D81">
        <v>18</v>
      </c>
      <c r="E81">
        <v>2</v>
      </c>
      <c r="F81">
        <v>150</v>
      </c>
      <c r="H81">
        <f t="shared" si="4"/>
        <v>15.300703128018249</v>
      </c>
      <c r="I81">
        <f t="shared" si="5"/>
        <v>-15.811260049310862</v>
      </c>
      <c r="J81">
        <f t="shared" si="6"/>
        <v>20.432275168957453</v>
      </c>
      <c r="K81">
        <f t="shared" si="7"/>
        <v>20.432275168957453</v>
      </c>
    </row>
    <row r="82" spans="1:11" x14ac:dyDescent="0.25">
      <c r="A82" t="s">
        <v>327</v>
      </c>
      <c r="B82">
        <v>57</v>
      </c>
      <c r="C82">
        <v>31</v>
      </c>
      <c r="D82">
        <v>86</v>
      </c>
      <c r="E82">
        <v>3</v>
      </c>
      <c r="F82">
        <v>114</v>
      </c>
      <c r="H82">
        <f t="shared" si="4"/>
        <v>11.24361688463118</v>
      </c>
      <c r="I82">
        <f t="shared" si="5"/>
        <v>-19.115988893979321</v>
      </c>
      <c r="J82">
        <f t="shared" si="6"/>
        <v>5.1950077815342368</v>
      </c>
      <c r="K82">
        <f t="shared" si="7"/>
        <v>11.24361688463118</v>
      </c>
    </row>
    <row r="83" spans="1:11" x14ac:dyDescent="0.25">
      <c r="A83" t="s">
        <v>328</v>
      </c>
      <c r="B83">
        <v>531</v>
      </c>
      <c r="C83">
        <v>126</v>
      </c>
      <c r="D83">
        <v>119</v>
      </c>
      <c r="E83">
        <v>0</v>
      </c>
      <c r="F83">
        <v>348</v>
      </c>
      <c r="H83">
        <f t="shared" si="4"/>
        <v>12.990213838846763</v>
      </c>
      <c r="I83">
        <f t="shared" si="5"/>
        <v>-32.340885577669653</v>
      </c>
      <c r="J83">
        <f t="shared" si="6"/>
        <v>10.07317781413898</v>
      </c>
      <c r="K83">
        <f t="shared" si="7"/>
        <v>12.990213838846763</v>
      </c>
    </row>
    <row r="84" spans="1:11" x14ac:dyDescent="0.25">
      <c r="A84" t="s">
        <v>329</v>
      </c>
      <c r="B84">
        <v>123</v>
      </c>
      <c r="C84">
        <v>6</v>
      </c>
      <c r="D84">
        <v>21</v>
      </c>
      <c r="E84">
        <v>0</v>
      </c>
      <c r="F84">
        <v>49</v>
      </c>
      <c r="H84">
        <f t="shared" si="4"/>
        <v>2.9688542710277126</v>
      </c>
      <c r="I84">
        <f t="shared" si="5"/>
        <v>-28.313081817127461</v>
      </c>
      <c r="J84">
        <f t="shared" si="6"/>
        <v>7.7932174189056838</v>
      </c>
      <c r="K84">
        <f t="shared" si="7"/>
        <v>7.7932174189056838</v>
      </c>
    </row>
    <row r="85" spans="1:11" x14ac:dyDescent="0.25">
      <c r="A85" t="s">
        <v>330</v>
      </c>
      <c r="B85">
        <v>175</v>
      </c>
      <c r="C85">
        <v>43</v>
      </c>
      <c r="D85">
        <v>92</v>
      </c>
      <c r="E85">
        <v>10</v>
      </c>
      <c r="F85">
        <v>234</v>
      </c>
      <c r="H85">
        <f t="shared" si="4"/>
        <v>12.610959181882279</v>
      </c>
      <c r="I85">
        <f t="shared" si="5"/>
        <v>-25.429102146892774</v>
      </c>
      <c r="J85">
        <f t="shared" si="6"/>
        <v>10.421399070454228</v>
      </c>
      <c r="K85">
        <f t="shared" si="7"/>
        <v>12.610959181882279</v>
      </c>
    </row>
    <row r="86" spans="1:11" x14ac:dyDescent="0.25">
      <c r="A86" t="s">
        <v>331</v>
      </c>
      <c r="B86">
        <v>30</v>
      </c>
      <c r="C86">
        <v>23</v>
      </c>
      <c r="D86">
        <v>25</v>
      </c>
      <c r="E86">
        <v>9</v>
      </c>
      <c r="F86">
        <v>21</v>
      </c>
      <c r="H86">
        <f t="shared" si="4"/>
        <v>0.30734727110530713</v>
      </c>
      <c r="I86">
        <f t="shared" si="5"/>
        <v>-19.985530154709863</v>
      </c>
      <c r="J86">
        <f t="shared" si="6"/>
        <v>-3.4054147841704179</v>
      </c>
      <c r="K86">
        <f t="shared" si="7"/>
        <v>0.30734727110530713</v>
      </c>
    </row>
    <row r="87" spans="1:11" x14ac:dyDescent="0.25">
      <c r="A87" t="s">
        <v>332</v>
      </c>
      <c r="B87">
        <v>143</v>
      </c>
      <c r="C87">
        <v>110</v>
      </c>
      <c r="D87">
        <v>271</v>
      </c>
      <c r="E87">
        <v>7</v>
      </c>
      <c r="F87">
        <v>294</v>
      </c>
      <c r="H87">
        <f t="shared" si="4"/>
        <v>15.140766498275607</v>
      </c>
      <c r="I87">
        <f t="shared" si="5"/>
        <v>-22.24624744579458</v>
      </c>
      <c r="J87">
        <f t="shared" si="6"/>
        <v>5.3144243232431094</v>
      </c>
      <c r="K87">
        <f t="shared" si="7"/>
        <v>15.140766498275607</v>
      </c>
    </row>
    <row r="88" spans="1:11" x14ac:dyDescent="0.25">
      <c r="A88" t="s">
        <v>333</v>
      </c>
      <c r="B88">
        <v>86</v>
      </c>
      <c r="C88">
        <v>54</v>
      </c>
      <c r="D88">
        <v>95</v>
      </c>
      <c r="E88">
        <v>0</v>
      </c>
      <c r="F88">
        <v>80</v>
      </c>
      <c r="H88">
        <f t="shared" si="4"/>
        <v>7.8167321386522595</v>
      </c>
      <c r="I88">
        <f t="shared" si="5"/>
        <v>-22.920612221214171</v>
      </c>
      <c r="J88">
        <f t="shared" si="6"/>
        <v>0.25426286799579145</v>
      </c>
      <c r="K88">
        <f t="shared" si="7"/>
        <v>7.8167321386522595</v>
      </c>
    </row>
    <row r="89" spans="1:11" x14ac:dyDescent="0.25">
      <c r="A89" t="s">
        <v>334</v>
      </c>
      <c r="B89">
        <v>132</v>
      </c>
      <c r="C89">
        <v>61</v>
      </c>
      <c r="D89">
        <v>62</v>
      </c>
      <c r="E89">
        <v>32</v>
      </c>
      <c r="F89">
        <v>39</v>
      </c>
      <c r="H89">
        <f t="shared" si="4"/>
        <v>-0.4344795332670337</v>
      </c>
      <c r="I89">
        <f t="shared" si="5"/>
        <v>-28.318248018286468</v>
      </c>
      <c r="J89">
        <f t="shared" si="6"/>
        <v>-4.4552537832413108</v>
      </c>
      <c r="K89">
        <f t="shared" si="7"/>
        <v>-0.4344795332670337</v>
      </c>
    </row>
    <row r="90" spans="1:11" x14ac:dyDescent="0.25">
      <c r="A90" t="s">
        <v>335</v>
      </c>
      <c r="B90">
        <v>29</v>
      </c>
      <c r="C90">
        <v>33</v>
      </c>
      <c r="D90">
        <v>27</v>
      </c>
      <c r="E90">
        <v>2</v>
      </c>
      <c r="F90">
        <v>42</v>
      </c>
      <c r="H90">
        <f t="shared" si="4"/>
        <v>6.0335854448936885</v>
      </c>
      <c r="I90">
        <f t="shared" si="5"/>
        <v>-17.939613358459162</v>
      </c>
      <c r="J90">
        <f t="shared" si="6"/>
        <v>1.3164341669084934</v>
      </c>
      <c r="K90">
        <f t="shared" si="7"/>
        <v>6.0335854448936885</v>
      </c>
    </row>
    <row r="91" spans="1:11" x14ac:dyDescent="0.25">
      <c r="A91" t="s">
        <v>336</v>
      </c>
      <c r="B91">
        <v>109</v>
      </c>
      <c r="C91">
        <v>75</v>
      </c>
      <c r="D91">
        <v>23</v>
      </c>
      <c r="E91">
        <v>16</v>
      </c>
      <c r="F91">
        <v>37</v>
      </c>
      <c r="H91">
        <f t="shared" si="4"/>
        <v>7.8964018986035001E-2</v>
      </c>
      <c r="I91">
        <f t="shared" si="5"/>
        <v>-28.042516450654418</v>
      </c>
      <c r="J91">
        <f t="shared" si="6"/>
        <v>-1.1727795208546965</v>
      </c>
      <c r="K91">
        <f t="shared" si="7"/>
        <v>7.8964018986035001E-2</v>
      </c>
    </row>
    <row r="92" spans="1:11" x14ac:dyDescent="0.25">
      <c r="A92" t="s">
        <v>337</v>
      </c>
      <c r="B92">
        <v>51</v>
      </c>
      <c r="C92">
        <v>6</v>
      </c>
      <c r="D92">
        <v>14</v>
      </c>
      <c r="E92">
        <v>1</v>
      </c>
      <c r="F92">
        <v>68</v>
      </c>
      <c r="H92">
        <f t="shared" si="4"/>
        <v>7.9984684449194567</v>
      </c>
      <c r="I92">
        <f t="shared" si="5"/>
        <v>-21.441969638936246</v>
      </c>
      <c r="J92">
        <f t="shared" si="6"/>
        <v>12.34284555514688</v>
      </c>
      <c r="K92">
        <f t="shared" si="7"/>
        <v>12.34284555514688</v>
      </c>
    </row>
    <row r="93" spans="1:11" x14ac:dyDescent="0.25">
      <c r="A93" t="s">
        <v>338</v>
      </c>
      <c r="B93">
        <v>56</v>
      </c>
      <c r="C93">
        <v>65</v>
      </c>
      <c r="D93">
        <v>35</v>
      </c>
      <c r="E93">
        <v>17</v>
      </c>
      <c r="F93">
        <v>135</v>
      </c>
      <c r="H93">
        <f t="shared" si="4"/>
        <v>11.947846205054802</v>
      </c>
      <c r="I93">
        <f t="shared" si="5"/>
        <v>-19.46819510382111</v>
      </c>
      <c r="J93">
        <f t="shared" si="6"/>
        <v>8.714750014834614</v>
      </c>
      <c r="K93">
        <f t="shared" si="7"/>
        <v>11.947846205054802</v>
      </c>
    </row>
    <row r="94" spans="1:11" x14ac:dyDescent="0.25">
      <c r="A94" t="s">
        <v>339</v>
      </c>
      <c r="B94">
        <v>25</v>
      </c>
      <c r="C94">
        <v>58</v>
      </c>
      <c r="D94">
        <v>28</v>
      </c>
      <c r="E94">
        <v>3</v>
      </c>
      <c r="F94">
        <v>45</v>
      </c>
      <c r="H94">
        <f t="shared" si="4"/>
        <v>6.8986965497632511</v>
      </c>
      <c r="I94">
        <f t="shared" si="5"/>
        <v>-16.669495381783427</v>
      </c>
      <c r="J94">
        <f t="shared" si="6"/>
        <v>0.33936200726844845</v>
      </c>
      <c r="K94">
        <f t="shared" si="7"/>
        <v>6.8986965497632511</v>
      </c>
    </row>
    <row r="95" spans="1:11" x14ac:dyDescent="0.25">
      <c r="A95" t="s">
        <v>340</v>
      </c>
      <c r="B95">
        <v>46</v>
      </c>
      <c r="C95">
        <v>61</v>
      </c>
      <c r="D95">
        <v>53</v>
      </c>
      <c r="E95">
        <v>5</v>
      </c>
      <c r="F95">
        <v>79</v>
      </c>
      <c r="H95">
        <f t="shared" si="4"/>
        <v>8.9980246293423178</v>
      </c>
      <c r="I95">
        <f t="shared" si="5"/>
        <v>-18.986507116403313</v>
      </c>
      <c r="J95">
        <f t="shared" si="6"/>
        <v>2.3764175601365949</v>
      </c>
      <c r="K95">
        <f t="shared" si="7"/>
        <v>8.9980246293423178</v>
      </c>
    </row>
    <row r="96" spans="1:11" x14ac:dyDescent="0.25">
      <c r="A96" t="s">
        <v>341</v>
      </c>
      <c r="B96">
        <v>34</v>
      </c>
      <c r="C96">
        <v>55</v>
      </c>
      <c r="D96">
        <v>36</v>
      </c>
      <c r="E96">
        <v>2</v>
      </c>
      <c r="F96">
        <v>72</v>
      </c>
      <c r="H96">
        <f t="shared" si="4"/>
        <v>9.5626574278879168</v>
      </c>
      <c r="I96">
        <f t="shared" si="5"/>
        <v>-17.42976152830493</v>
      </c>
      <c r="J96">
        <f t="shared" si="6"/>
        <v>3.495960023346413</v>
      </c>
      <c r="K96">
        <f t="shared" si="7"/>
        <v>9.5626574278879168</v>
      </c>
    </row>
    <row r="97" spans="1:11" x14ac:dyDescent="0.25">
      <c r="A97" t="s">
        <v>342</v>
      </c>
      <c r="B97">
        <v>0</v>
      </c>
      <c r="C97">
        <v>0</v>
      </c>
      <c r="D97">
        <v>397</v>
      </c>
      <c r="E97">
        <v>0</v>
      </c>
      <c r="F97">
        <v>3</v>
      </c>
      <c r="H97">
        <f t="shared" si="4"/>
        <v>-0.40998524281358684</v>
      </c>
      <c r="I97" s="9">
        <f t="shared" si="5"/>
        <v>3.8849748093131748</v>
      </c>
      <c r="J97">
        <f t="shared" si="6"/>
        <v>-22.392265024833563</v>
      </c>
      <c r="K97">
        <f t="shared" si="7"/>
        <v>3.8849748093131748</v>
      </c>
    </row>
    <row r="98" spans="1:11" x14ac:dyDescent="0.25">
      <c r="A98" t="s">
        <v>343</v>
      </c>
      <c r="B98">
        <v>36</v>
      </c>
      <c r="C98">
        <v>2</v>
      </c>
      <c r="D98">
        <v>1</v>
      </c>
      <c r="E98">
        <v>17</v>
      </c>
      <c r="F98">
        <v>43</v>
      </c>
      <c r="H98">
        <f t="shared" si="4"/>
        <v>4.7642944360856667</v>
      </c>
      <c r="I98">
        <f t="shared" si="5"/>
        <v>-22.16487760566028</v>
      </c>
      <c r="J98">
        <f t="shared" si="6"/>
        <v>19.433134684218487</v>
      </c>
      <c r="K98">
        <f t="shared" si="7"/>
        <v>19.433134684218487</v>
      </c>
    </row>
    <row r="99" spans="1:11" x14ac:dyDescent="0.25">
      <c r="A99" t="s">
        <v>344</v>
      </c>
      <c r="B99">
        <v>0</v>
      </c>
      <c r="C99">
        <v>1</v>
      </c>
      <c r="D99">
        <v>377</v>
      </c>
      <c r="E99">
        <v>0</v>
      </c>
      <c r="F99">
        <v>0</v>
      </c>
      <c r="H99">
        <f t="shared" si="4"/>
        <v>-10.984500000000001</v>
      </c>
      <c r="I99">
        <f t="shared" si="5"/>
        <v>0.26052851362714957</v>
      </c>
      <c r="J99">
        <f t="shared" si="6"/>
        <v>-36.252701932830618</v>
      </c>
      <c r="K99">
        <f t="shared" si="7"/>
        <v>0.26052851362714957</v>
      </c>
    </row>
    <row r="100" spans="1:11" x14ac:dyDescent="0.25">
      <c r="A100" t="s">
        <v>345</v>
      </c>
      <c r="B100">
        <v>30</v>
      </c>
      <c r="C100">
        <v>5</v>
      </c>
      <c r="D100">
        <v>1</v>
      </c>
      <c r="E100">
        <v>0</v>
      </c>
      <c r="F100">
        <v>40</v>
      </c>
      <c r="H100">
        <f t="shared" si="4"/>
        <v>6.0241779403511977</v>
      </c>
      <c r="I100">
        <f t="shared" si="5"/>
        <v>-21.036103465831786</v>
      </c>
      <c r="J100">
        <f t="shared" si="6"/>
        <v>17.020040287818169</v>
      </c>
      <c r="K100">
        <f t="shared" si="7"/>
        <v>17.020040287818169</v>
      </c>
    </row>
    <row r="101" spans="1:11" x14ac:dyDescent="0.25">
      <c r="A101" t="s">
        <v>346</v>
      </c>
      <c r="B101">
        <v>225</v>
      </c>
      <c r="C101">
        <v>9</v>
      </c>
      <c r="D101">
        <v>200</v>
      </c>
      <c r="E101">
        <v>0</v>
      </c>
      <c r="F101">
        <v>246</v>
      </c>
      <c r="H101">
        <f t="shared" si="4"/>
        <v>13.175021988863023</v>
      </c>
      <c r="I101">
        <f t="shared" si="5"/>
        <v>-26.355636947095959</v>
      </c>
      <c r="J101">
        <f t="shared" si="6"/>
        <v>11.27798120446208</v>
      </c>
      <c r="K101">
        <f t="shared" si="7"/>
        <v>13.175021988863023</v>
      </c>
    </row>
    <row r="102" spans="1:11" x14ac:dyDescent="0.25">
      <c r="A102" t="s">
        <v>347</v>
      </c>
      <c r="B102">
        <v>283</v>
      </c>
      <c r="C102">
        <v>159</v>
      </c>
      <c r="D102">
        <v>127</v>
      </c>
      <c r="E102">
        <v>0</v>
      </c>
      <c r="F102">
        <v>81</v>
      </c>
      <c r="H102">
        <f t="shared" si="4"/>
        <v>4.011059554651478</v>
      </c>
      <c r="I102">
        <f t="shared" si="5"/>
        <v>-31.355346560817654</v>
      </c>
      <c r="J102">
        <f t="shared" si="6"/>
        <v>-3.6595770812559962</v>
      </c>
      <c r="K102">
        <f t="shared" si="7"/>
        <v>4.011059554651478</v>
      </c>
    </row>
    <row r="103" spans="1:11" x14ac:dyDescent="0.25">
      <c r="A103" t="s">
        <v>348</v>
      </c>
      <c r="B103">
        <v>3143</v>
      </c>
      <c r="C103">
        <v>106</v>
      </c>
      <c r="D103">
        <v>550</v>
      </c>
      <c r="E103">
        <v>8</v>
      </c>
      <c r="F103">
        <v>1170</v>
      </c>
      <c r="H103">
        <f t="shared" si="4"/>
        <v>15.444648764434682</v>
      </c>
      <c r="I103">
        <f t="shared" si="5"/>
        <v>-40.806176015237199</v>
      </c>
      <c r="J103">
        <f t="shared" si="6"/>
        <v>14.524950152729986</v>
      </c>
      <c r="K103">
        <f t="shared" si="7"/>
        <v>15.444648764434682</v>
      </c>
    </row>
    <row r="104" spans="1:11" x14ac:dyDescent="0.25">
      <c r="A104" t="s">
        <v>349</v>
      </c>
      <c r="B104">
        <v>82</v>
      </c>
      <c r="C104">
        <v>173</v>
      </c>
      <c r="D104">
        <v>63</v>
      </c>
      <c r="E104">
        <v>6</v>
      </c>
      <c r="F104">
        <v>163</v>
      </c>
      <c r="H104">
        <f t="shared" si="4"/>
        <v>12.534459147885642</v>
      </c>
      <c r="I104">
        <f t="shared" si="5"/>
        <v>-21.17436120576069</v>
      </c>
      <c r="J104">
        <f t="shared" si="6"/>
        <v>5.3364384585944364</v>
      </c>
      <c r="K104">
        <f t="shared" si="7"/>
        <v>12.534459147885642</v>
      </c>
    </row>
    <row r="105" spans="1:11" x14ac:dyDescent="0.25">
      <c r="A105" t="s">
        <v>350</v>
      </c>
      <c r="B105">
        <v>28</v>
      </c>
      <c r="C105">
        <v>28</v>
      </c>
      <c r="D105">
        <v>30</v>
      </c>
      <c r="E105">
        <v>14</v>
      </c>
      <c r="F105">
        <v>42</v>
      </c>
      <c r="H105">
        <f t="shared" si="4"/>
        <v>5.468552926883028</v>
      </c>
      <c r="I105">
        <f t="shared" si="5"/>
        <v>-17.583149321728953</v>
      </c>
      <c r="J105">
        <f t="shared" si="6"/>
        <v>1.2768581566882986</v>
      </c>
      <c r="K105">
        <f t="shared" si="7"/>
        <v>5.468552926883028</v>
      </c>
    </row>
    <row r="106" spans="1:11" x14ac:dyDescent="0.25">
      <c r="A106" t="s">
        <v>351</v>
      </c>
      <c r="B106">
        <v>327</v>
      </c>
      <c r="C106">
        <v>423</v>
      </c>
      <c r="D106">
        <v>0</v>
      </c>
      <c r="E106">
        <v>0</v>
      </c>
      <c r="F106">
        <v>0</v>
      </c>
      <c r="H106">
        <f t="shared" si="4"/>
        <v>-30.077693551873303</v>
      </c>
      <c r="I106">
        <f t="shared" si="5"/>
        <v>-48.794965509548895</v>
      </c>
      <c r="J106">
        <f t="shared" si="6"/>
        <v>-23.846178034169327</v>
      </c>
      <c r="K106">
        <f t="shared" si="7"/>
        <v>-23.846178034169327</v>
      </c>
    </row>
    <row r="107" spans="1:11" x14ac:dyDescent="0.25">
      <c r="A107" t="s">
        <v>352</v>
      </c>
      <c r="B107">
        <v>497</v>
      </c>
      <c r="C107">
        <v>330</v>
      </c>
      <c r="D107">
        <v>40</v>
      </c>
      <c r="E107">
        <v>46</v>
      </c>
      <c r="F107">
        <v>337</v>
      </c>
      <c r="H107">
        <f t="shared" si="4"/>
        <v>11.344607925770283</v>
      </c>
      <c r="I107">
        <f t="shared" si="5"/>
        <v>-33.045433709201049</v>
      </c>
      <c r="J107">
        <f t="shared" si="6"/>
        <v>12.063182588671651</v>
      </c>
      <c r="K107">
        <f t="shared" si="7"/>
        <v>12.063182588671651</v>
      </c>
    </row>
    <row r="108" spans="1:11" x14ac:dyDescent="0.25">
      <c r="A108" t="s">
        <v>353</v>
      </c>
      <c r="B108">
        <v>105</v>
      </c>
      <c r="C108">
        <v>270</v>
      </c>
      <c r="D108">
        <v>79</v>
      </c>
      <c r="E108">
        <v>35</v>
      </c>
      <c r="F108">
        <v>188</v>
      </c>
      <c r="H108">
        <f t="shared" si="4"/>
        <v>12.121923432268694</v>
      </c>
      <c r="I108">
        <f t="shared" si="5"/>
        <v>-22.389928992918598</v>
      </c>
      <c r="J108">
        <f t="shared" si="6"/>
        <v>4.468014990482331</v>
      </c>
      <c r="K108">
        <f t="shared" si="7"/>
        <v>12.121923432268694</v>
      </c>
    </row>
    <row r="109" spans="1:11" x14ac:dyDescent="0.25">
      <c r="A109" t="s">
        <v>354</v>
      </c>
      <c r="B109">
        <v>25</v>
      </c>
      <c r="C109">
        <v>7</v>
      </c>
      <c r="D109">
        <v>5</v>
      </c>
      <c r="E109">
        <v>7</v>
      </c>
      <c r="F109">
        <v>20</v>
      </c>
      <c r="H109">
        <f t="shared" si="4"/>
        <v>0.62604715476912176</v>
      </c>
      <c r="I109">
        <f t="shared" si="5"/>
        <v>-20.319750845676609</v>
      </c>
      <c r="J109">
        <f t="shared" si="6"/>
        <v>5.489453650706043</v>
      </c>
      <c r="K109">
        <f t="shared" si="7"/>
        <v>5.489453650706043</v>
      </c>
    </row>
    <row r="110" spans="1:11" x14ac:dyDescent="0.25">
      <c r="A110" t="s">
        <v>355</v>
      </c>
      <c r="B110">
        <v>53</v>
      </c>
      <c r="C110">
        <v>22</v>
      </c>
      <c r="D110">
        <v>28</v>
      </c>
      <c r="E110">
        <v>0</v>
      </c>
      <c r="F110">
        <v>48</v>
      </c>
      <c r="H110">
        <f t="shared" si="4"/>
        <v>5.5546235328868541</v>
      </c>
      <c r="I110">
        <f t="shared" si="5"/>
        <v>-21.921088105740509</v>
      </c>
      <c r="J110">
        <f t="shared" si="6"/>
        <v>3.3279269559416136</v>
      </c>
      <c r="K110">
        <f t="shared" si="7"/>
        <v>5.5546235328868541</v>
      </c>
    </row>
    <row r="111" spans="1:11" x14ac:dyDescent="0.25">
      <c r="A111" t="s">
        <v>356</v>
      </c>
      <c r="B111">
        <v>35</v>
      </c>
      <c r="C111">
        <v>19</v>
      </c>
      <c r="D111">
        <v>54</v>
      </c>
      <c r="E111">
        <v>14</v>
      </c>
      <c r="F111">
        <v>25</v>
      </c>
      <c r="H111">
        <f t="shared" si="4"/>
        <v>0.91827940355308968</v>
      </c>
      <c r="I111">
        <f t="shared" si="5"/>
        <v>-19.887604882167118</v>
      </c>
      <c r="J111">
        <f t="shared" si="6"/>
        <v>-4.7621914754334043</v>
      </c>
      <c r="K111">
        <f t="shared" si="7"/>
        <v>0.91827940355308968</v>
      </c>
    </row>
    <row r="112" spans="1:11" x14ac:dyDescent="0.25">
      <c r="A112" t="s">
        <v>357</v>
      </c>
      <c r="B112">
        <v>27</v>
      </c>
      <c r="C112">
        <v>11</v>
      </c>
      <c r="D112">
        <v>7</v>
      </c>
      <c r="E112">
        <v>2</v>
      </c>
      <c r="F112">
        <v>47</v>
      </c>
      <c r="H112">
        <f t="shared" si="4"/>
        <v>7.1000548786329105</v>
      </c>
      <c r="I112">
        <f t="shared" si="5"/>
        <v>-18.441517879497873</v>
      </c>
      <c r="J112">
        <f t="shared" si="6"/>
        <v>10.509652109112665</v>
      </c>
      <c r="K112">
        <f t="shared" si="7"/>
        <v>10.509652109112665</v>
      </c>
    </row>
    <row r="113" spans="1:11" x14ac:dyDescent="0.25">
      <c r="A113" t="s">
        <v>358</v>
      </c>
      <c r="B113">
        <v>398</v>
      </c>
      <c r="C113">
        <v>47</v>
      </c>
      <c r="D113">
        <v>480</v>
      </c>
      <c r="E113">
        <v>0</v>
      </c>
      <c r="F113">
        <v>385</v>
      </c>
      <c r="H113">
        <f t="shared" si="4"/>
        <v>14.707013936613489</v>
      </c>
      <c r="I113">
        <f t="shared" si="5"/>
        <v>-28.513502765331573</v>
      </c>
      <c r="J113">
        <f t="shared" si="6"/>
        <v>7.3431278985950001</v>
      </c>
      <c r="K113">
        <f t="shared" si="7"/>
        <v>14.707013936613489</v>
      </c>
    </row>
    <row r="114" spans="1:11" x14ac:dyDescent="0.25">
      <c r="A114" t="s">
        <v>359</v>
      </c>
      <c r="B114">
        <v>26</v>
      </c>
      <c r="C114">
        <v>13</v>
      </c>
      <c r="D114">
        <v>22</v>
      </c>
      <c r="E114">
        <v>12</v>
      </c>
      <c r="F114">
        <v>23</v>
      </c>
      <c r="H114">
        <f t="shared" si="4"/>
        <v>1.3160668810348533</v>
      </c>
      <c r="I114">
        <f t="shared" si="5"/>
        <v>-18.864853838053676</v>
      </c>
      <c r="J114">
        <f t="shared" si="6"/>
        <v>-0.7026521299484898</v>
      </c>
      <c r="K114">
        <f t="shared" si="7"/>
        <v>1.3160668810348533</v>
      </c>
    </row>
    <row r="115" spans="1:11" x14ac:dyDescent="0.25">
      <c r="A115" t="s">
        <v>360</v>
      </c>
      <c r="B115">
        <v>14</v>
      </c>
      <c r="C115">
        <v>1</v>
      </c>
      <c r="D115">
        <v>4</v>
      </c>
      <c r="E115">
        <v>2</v>
      </c>
      <c r="F115">
        <v>22</v>
      </c>
      <c r="H115">
        <f t="shared" si="4"/>
        <v>3.5453072044882461</v>
      </c>
      <c r="I115">
        <f t="shared" si="5"/>
        <v>-16.199385632724766</v>
      </c>
      <c r="J115">
        <f t="shared" si="6"/>
        <v>10.674856860798492</v>
      </c>
      <c r="K115">
        <f t="shared" si="7"/>
        <v>10.674856860798492</v>
      </c>
    </row>
    <row r="116" spans="1:11" x14ac:dyDescent="0.25">
      <c r="A116" t="s">
        <v>361</v>
      </c>
      <c r="B116">
        <v>19</v>
      </c>
      <c r="C116">
        <v>7</v>
      </c>
      <c r="D116">
        <v>21</v>
      </c>
      <c r="E116">
        <v>5</v>
      </c>
      <c r="F116">
        <v>45</v>
      </c>
      <c r="H116">
        <f t="shared" si="4"/>
        <v>7.5929248510621719</v>
      </c>
      <c r="I116">
        <f t="shared" si="5"/>
        <v>-15.011794141169512</v>
      </c>
      <c r="J116">
        <f t="shared" si="6"/>
        <v>6.7091552392911495</v>
      </c>
      <c r="K116">
        <f t="shared" si="7"/>
        <v>7.5929248510621719</v>
      </c>
    </row>
    <row r="117" spans="1:11" x14ac:dyDescent="0.25">
      <c r="A117" t="s">
        <v>362</v>
      </c>
      <c r="B117">
        <v>58</v>
      </c>
      <c r="C117">
        <v>12</v>
      </c>
      <c r="D117">
        <v>32</v>
      </c>
      <c r="E117">
        <v>0</v>
      </c>
      <c r="F117">
        <v>127</v>
      </c>
      <c r="H117">
        <f t="shared" si="4"/>
        <v>12.587145988783583</v>
      </c>
      <c r="I117">
        <f t="shared" si="5"/>
        <v>-19.969873646246732</v>
      </c>
      <c r="J117">
        <f t="shared" si="6"/>
        <v>12.748426881011415</v>
      </c>
      <c r="K117">
        <f t="shared" si="7"/>
        <v>12.748426881011415</v>
      </c>
    </row>
    <row r="118" spans="1:11" x14ac:dyDescent="0.25">
      <c r="A118" t="s">
        <v>363</v>
      </c>
      <c r="B118">
        <v>17</v>
      </c>
      <c r="C118">
        <v>6</v>
      </c>
      <c r="D118">
        <v>4</v>
      </c>
      <c r="E118">
        <v>2</v>
      </c>
      <c r="F118">
        <v>18</v>
      </c>
      <c r="H118">
        <f t="shared" si="4"/>
        <v>1.4870433449487805</v>
      </c>
      <c r="I118">
        <f t="shared" si="5"/>
        <v>-18.042163783199442</v>
      </c>
      <c r="J118">
        <f t="shared" si="6"/>
        <v>5.7507249021104485</v>
      </c>
      <c r="K118">
        <f t="shared" si="7"/>
        <v>5.7507249021104485</v>
      </c>
    </row>
    <row r="119" spans="1:11" x14ac:dyDescent="0.25">
      <c r="A119" t="s">
        <v>364</v>
      </c>
      <c r="B119">
        <v>152</v>
      </c>
      <c r="C119">
        <v>260</v>
      </c>
      <c r="D119">
        <v>326</v>
      </c>
      <c r="E119">
        <v>11</v>
      </c>
      <c r="F119">
        <v>279</v>
      </c>
      <c r="H119">
        <f t="shared" si="4"/>
        <v>14.372388022661536</v>
      </c>
      <c r="I119">
        <f t="shared" si="5"/>
        <v>-22.639212275274559</v>
      </c>
      <c r="J119">
        <f t="shared" si="6"/>
        <v>1.8344194440256985</v>
      </c>
      <c r="K119">
        <f t="shared" si="7"/>
        <v>14.372388022661536</v>
      </c>
    </row>
    <row r="120" spans="1:11" x14ac:dyDescent="0.25">
      <c r="A120" t="s">
        <v>365</v>
      </c>
      <c r="B120">
        <v>6</v>
      </c>
      <c r="C120">
        <v>89</v>
      </c>
      <c r="D120">
        <v>6</v>
      </c>
      <c r="E120">
        <v>0</v>
      </c>
      <c r="F120">
        <v>17</v>
      </c>
      <c r="H120">
        <f t="shared" si="4"/>
        <v>4.6494414717847476</v>
      </c>
      <c r="I120">
        <f t="shared" si="5"/>
        <v>-10.836782322603895</v>
      </c>
      <c r="J120">
        <f t="shared" si="6"/>
        <v>-2.7972853224409064</v>
      </c>
      <c r="K120">
        <f t="shared" si="7"/>
        <v>4.6494414717847476</v>
      </c>
    </row>
    <row r="121" spans="1:11" x14ac:dyDescent="0.25">
      <c r="A121" t="s">
        <v>366</v>
      </c>
      <c r="B121">
        <v>14</v>
      </c>
      <c r="C121">
        <v>107</v>
      </c>
      <c r="D121">
        <v>9</v>
      </c>
      <c r="E121">
        <v>0</v>
      </c>
      <c r="F121">
        <v>61</v>
      </c>
      <c r="H121">
        <f t="shared" si="4"/>
        <v>11.571405717872679</v>
      </c>
      <c r="I121">
        <f t="shared" si="5"/>
        <v>-12.927651854638665</v>
      </c>
      <c r="J121">
        <f t="shared" si="6"/>
        <v>6.1323109726283747</v>
      </c>
      <c r="K121">
        <f t="shared" si="7"/>
        <v>11.571405717872679</v>
      </c>
    </row>
    <row r="122" spans="1:11" x14ac:dyDescent="0.25">
      <c r="A122" t="s">
        <v>367</v>
      </c>
      <c r="B122">
        <v>24</v>
      </c>
      <c r="C122">
        <v>117</v>
      </c>
      <c r="D122">
        <v>5</v>
      </c>
      <c r="E122">
        <v>2</v>
      </c>
      <c r="F122">
        <v>49</v>
      </c>
      <c r="H122">
        <f t="shared" si="4"/>
        <v>7.7849609845373138</v>
      </c>
      <c r="I122">
        <f t="shared" si="5"/>
        <v>-17.794526262301048</v>
      </c>
      <c r="J122">
        <f t="shared" si="6"/>
        <v>6.2513393911402915</v>
      </c>
      <c r="K122">
        <f t="shared" si="7"/>
        <v>7.7849609845373138</v>
      </c>
    </row>
    <row r="123" spans="1:11" x14ac:dyDescent="0.25">
      <c r="A123" t="s">
        <v>368</v>
      </c>
      <c r="B123">
        <v>90</v>
      </c>
      <c r="C123">
        <v>140</v>
      </c>
      <c r="D123">
        <v>79</v>
      </c>
      <c r="E123">
        <v>36</v>
      </c>
      <c r="F123">
        <v>105</v>
      </c>
      <c r="H123">
        <f t="shared" si="4"/>
        <v>8.2020142361816504</v>
      </c>
      <c r="I123">
        <f t="shared" si="5"/>
        <v>-22.749355870332948</v>
      </c>
      <c r="J123">
        <f t="shared" si="6"/>
        <v>1.0201281331593393</v>
      </c>
      <c r="K123">
        <f t="shared" si="7"/>
        <v>8.2020142361816504</v>
      </c>
    </row>
    <row r="124" spans="1:11" x14ac:dyDescent="0.25">
      <c r="A124" t="s">
        <v>369</v>
      </c>
      <c r="B124">
        <v>30</v>
      </c>
      <c r="C124">
        <v>6</v>
      </c>
      <c r="D124">
        <v>0</v>
      </c>
      <c r="E124">
        <v>1</v>
      </c>
      <c r="F124">
        <v>7</v>
      </c>
      <c r="H124">
        <f t="shared" si="4"/>
        <v>-6.7322746809084322</v>
      </c>
      <c r="I124">
        <f t="shared" si="5"/>
        <v>-25.962892400738259</v>
      </c>
      <c r="J124">
        <f t="shared" si="6"/>
        <v>5.1831541253982678</v>
      </c>
      <c r="K124">
        <f t="shared" si="7"/>
        <v>5.1831541253982678</v>
      </c>
    </row>
    <row r="125" spans="1:11" x14ac:dyDescent="0.25">
      <c r="A125" t="s">
        <v>370</v>
      </c>
      <c r="B125">
        <v>42</v>
      </c>
      <c r="C125">
        <v>29</v>
      </c>
      <c r="D125">
        <v>9</v>
      </c>
      <c r="E125">
        <v>3</v>
      </c>
      <c r="F125">
        <v>24</v>
      </c>
      <c r="H125">
        <f t="shared" si="4"/>
        <v>0.58928666434681887</v>
      </c>
      <c r="I125">
        <f t="shared" si="5"/>
        <v>-23.068955157955614</v>
      </c>
      <c r="J125">
        <f t="shared" si="6"/>
        <v>1.373956961240058</v>
      </c>
      <c r="K125">
        <f t="shared" si="7"/>
        <v>1.373956961240058</v>
      </c>
    </row>
    <row r="126" spans="1:11" x14ac:dyDescent="0.25">
      <c r="A126" t="s">
        <v>371</v>
      </c>
      <c r="B126">
        <v>17</v>
      </c>
      <c r="C126">
        <v>30</v>
      </c>
      <c r="D126">
        <v>9</v>
      </c>
      <c r="E126">
        <v>19</v>
      </c>
      <c r="F126">
        <v>75</v>
      </c>
      <c r="H126">
        <f t="shared" si="4"/>
        <v>11.263819148490683</v>
      </c>
      <c r="I126">
        <f t="shared" si="5"/>
        <v>-13.753800806511169</v>
      </c>
      <c r="J126">
        <f t="shared" si="6"/>
        <v>11.155848971195766</v>
      </c>
      <c r="K126">
        <f t="shared" si="7"/>
        <v>11.263819148490683</v>
      </c>
    </row>
    <row r="127" spans="1:11" x14ac:dyDescent="0.25">
      <c r="A127" t="s">
        <v>372</v>
      </c>
      <c r="B127">
        <v>31</v>
      </c>
      <c r="C127">
        <v>13</v>
      </c>
      <c r="D127">
        <v>5</v>
      </c>
      <c r="E127">
        <v>6</v>
      </c>
      <c r="F127">
        <v>27</v>
      </c>
      <c r="H127">
        <f t="shared" si="4"/>
        <v>2.1922486034500608</v>
      </c>
      <c r="I127">
        <f t="shared" si="5"/>
        <v>-21.116853477381575</v>
      </c>
      <c r="J127">
        <f t="shared" si="6"/>
        <v>6.5999890549826858</v>
      </c>
      <c r="K127">
        <f t="shared" si="7"/>
        <v>6.5999890549826858</v>
      </c>
    </row>
    <row r="128" spans="1:11" x14ac:dyDescent="0.25">
      <c r="A128" t="s">
        <v>373</v>
      </c>
      <c r="B128">
        <v>10</v>
      </c>
      <c r="C128">
        <v>4</v>
      </c>
      <c r="D128">
        <v>6</v>
      </c>
      <c r="E128">
        <v>17</v>
      </c>
      <c r="F128">
        <v>0</v>
      </c>
      <c r="H128">
        <f t="shared" si="4"/>
        <v>-20.103124353811488</v>
      </c>
      <c r="I128">
        <f t="shared" si="5"/>
        <v>-21.630640569120612</v>
      </c>
      <c r="J128">
        <f t="shared" si="6"/>
        <v>-20.996511096034105</v>
      </c>
      <c r="K128">
        <f t="shared" si="7"/>
        <v>-20.103124353811488</v>
      </c>
    </row>
    <row r="129" spans="1:11" x14ac:dyDescent="0.25">
      <c r="A129" t="s">
        <v>374</v>
      </c>
      <c r="B129">
        <v>5</v>
      </c>
      <c r="C129">
        <v>1</v>
      </c>
      <c r="D129">
        <v>5</v>
      </c>
      <c r="E129">
        <v>0</v>
      </c>
      <c r="F129">
        <v>6</v>
      </c>
      <c r="H129">
        <f t="shared" si="4"/>
        <v>-2.0467520086497224</v>
      </c>
      <c r="I129">
        <f t="shared" si="5"/>
        <v>-12.287297729370827</v>
      </c>
      <c r="J129">
        <f t="shared" si="6"/>
        <v>-0.6865156195627371</v>
      </c>
      <c r="K129">
        <f t="shared" si="7"/>
        <v>-0.6865156195627371</v>
      </c>
    </row>
    <row r="130" spans="1:11" x14ac:dyDescent="0.25">
      <c r="A130" t="s">
        <v>375</v>
      </c>
      <c r="B130">
        <v>75</v>
      </c>
      <c r="C130">
        <v>64</v>
      </c>
      <c r="D130">
        <v>55</v>
      </c>
      <c r="E130">
        <v>34</v>
      </c>
      <c r="F130">
        <v>277</v>
      </c>
      <c r="H130">
        <f t="shared" ref="H130:H193" si="8">-10.9845 -3.2959*LN(B130+1) -0.4205*LN(E130+1) +7.6279*LN(F130+1)</f>
        <v>16.173743217014795</v>
      </c>
      <c r="I130">
        <f t="shared" ref="I130:I193" si="9">-5.8809 -7.4079*LN(B130+1) +1.0348*LN(D130+1) +2.576*LN(F130+1)</f>
        <v>-19.300353593067292</v>
      </c>
      <c r="J130">
        <f t="shared" ref="J130:J193" si="10">-8.2542 -2.5773*LN(C130+1) -4.4166*LN(D130+1) +8.8738*LN(F130+1)</f>
        <v>13.147167650665089</v>
      </c>
      <c r="K130">
        <f t="shared" si="7"/>
        <v>16.173743217014795</v>
      </c>
    </row>
    <row r="131" spans="1:11" x14ac:dyDescent="0.25">
      <c r="A131" t="s">
        <v>376</v>
      </c>
      <c r="B131">
        <v>144</v>
      </c>
      <c r="C131">
        <v>176</v>
      </c>
      <c r="D131">
        <v>81</v>
      </c>
      <c r="E131">
        <v>0</v>
      </c>
      <c r="F131">
        <v>189</v>
      </c>
      <c r="H131">
        <f t="shared" si="8"/>
        <v>12.636458178389006</v>
      </c>
      <c r="I131">
        <f t="shared" si="9"/>
        <v>-24.671638803522903</v>
      </c>
      <c r="J131">
        <f t="shared" si="10"/>
        <v>5.5036352783078897</v>
      </c>
      <c r="K131">
        <f t="shared" ref="K131:K194" si="11">MAX(H131:J131)</f>
        <v>12.636458178389006</v>
      </c>
    </row>
    <row r="132" spans="1:11" x14ac:dyDescent="0.25">
      <c r="A132" t="s">
        <v>377</v>
      </c>
      <c r="B132">
        <v>93</v>
      </c>
      <c r="C132">
        <v>35</v>
      </c>
      <c r="D132">
        <v>54</v>
      </c>
      <c r="E132">
        <v>7</v>
      </c>
      <c r="F132">
        <v>67</v>
      </c>
      <c r="H132">
        <f t="shared" si="8"/>
        <v>5.3528323831527516</v>
      </c>
      <c r="I132">
        <f t="shared" si="9"/>
        <v>-24.520933188965742</v>
      </c>
      <c r="J132">
        <f t="shared" si="10"/>
        <v>2.254276368211066</v>
      </c>
      <c r="K132">
        <f t="shared" si="11"/>
        <v>5.3528323831527516</v>
      </c>
    </row>
    <row r="133" spans="1:11" x14ac:dyDescent="0.25">
      <c r="A133" t="s">
        <v>378</v>
      </c>
      <c r="B133">
        <v>279</v>
      </c>
      <c r="C133">
        <v>38</v>
      </c>
      <c r="D133">
        <v>322</v>
      </c>
      <c r="E133">
        <v>10</v>
      </c>
      <c r="F133">
        <v>174</v>
      </c>
      <c r="H133">
        <f t="shared" si="8"/>
        <v>8.8319529151939342</v>
      </c>
      <c r="I133">
        <f t="shared" si="9"/>
        <v>-28.339654608419696</v>
      </c>
      <c r="J133">
        <f t="shared" si="10"/>
        <v>2.6174010940873558</v>
      </c>
      <c r="K133">
        <f t="shared" si="11"/>
        <v>8.8319529151939342</v>
      </c>
    </row>
    <row r="134" spans="1:11" x14ac:dyDescent="0.25">
      <c r="A134" t="s">
        <v>379</v>
      </c>
      <c r="B134">
        <v>71</v>
      </c>
      <c r="C134">
        <v>2</v>
      </c>
      <c r="D134">
        <v>0</v>
      </c>
      <c r="E134">
        <v>0</v>
      </c>
      <c r="F134">
        <v>37</v>
      </c>
      <c r="H134">
        <f t="shared" si="8"/>
        <v>2.6671796061118798</v>
      </c>
      <c r="I134">
        <f t="shared" si="9"/>
        <v>-28.191592995603862</v>
      </c>
      <c r="J134">
        <f t="shared" si="10"/>
        <v>21.19355861259568</v>
      </c>
      <c r="K134">
        <f t="shared" si="11"/>
        <v>21.19355861259568</v>
      </c>
    </row>
    <row r="135" spans="1:11" x14ac:dyDescent="0.25">
      <c r="A135" t="s">
        <v>380</v>
      </c>
      <c r="B135">
        <v>65</v>
      </c>
      <c r="C135">
        <v>88</v>
      </c>
      <c r="D135">
        <v>103</v>
      </c>
      <c r="E135">
        <v>15</v>
      </c>
      <c r="F135">
        <v>116</v>
      </c>
      <c r="H135">
        <f t="shared" si="8"/>
        <v>10.366329935297088</v>
      </c>
      <c r="I135">
        <f t="shared" si="9"/>
        <v>-19.844067604987035</v>
      </c>
      <c r="J135">
        <f t="shared" si="10"/>
        <v>1.9233997017498936</v>
      </c>
      <c r="K135">
        <f t="shared" si="11"/>
        <v>10.366329935297088</v>
      </c>
    </row>
    <row r="136" spans="1:11" x14ac:dyDescent="0.25">
      <c r="A136" t="s">
        <v>381</v>
      </c>
      <c r="B136">
        <v>66</v>
      </c>
      <c r="C136">
        <v>162</v>
      </c>
      <c r="D136">
        <v>9</v>
      </c>
      <c r="E136">
        <v>19</v>
      </c>
      <c r="F136">
        <v>149</v>
      </c>
      <c r="H136">
        <f t="shared" si="8"/>
        <v>12.118173134556692</v>
      </c>
      <c r="I136">
        <f t="shared" si="9"/>
        <v>-21.738730883364141</v>
      </c>
      <c r="J136">
        <f t="shared" si="10"/>
        <v>12.911455758494576</v>
      </c>
      <c r="K136">
        <f t="shared" si="11"/>
        <v>12.911455758494576</v>
      </c>
    </row>
    <row r="137" spans="1:11" x14ac:dyDescent="0.25">
      <c r="A137" t="s">
        <v>382</v>
      </c>
      <c r="B137">
        <v>107</v>
      </c>
      <c r="C137">
        <v>111</v>
      </c>
      <c r="D137">
        <v>136</v>
      </c>
      <c r="E137">
        <v>19</v>
      </c>
      <c r="F137">
        <v>109</v>
      </c>
      <c r="H137">
        <f t="shared" si="8"/>
        <v>8.1787524497198092</v>
      </c>
      <c r="I137">
        <f t="shared" si="9"/>
        <v>-23.3660262330853</v>
      </c>
      <c r="J137">
        <f t="shared" si="10"/>
        <v>-0.4336522280325994</v>
      </c>
      <c r="K137">
        <f t="shared" si="11"/>
        <v>8.1787524497198092</v>
      </c>
    </row>
    <row r="138" spans="1:11" x14ac:dyDescent="0.25">
      <c r="A138" t="s">
        <v>383</v>
      </c>
      <c r="B138">
        <v>25</v>
      </c>
      <c r="C138">
        <v>0</v>
      </c>
      <c r="D138">
        <v>8</v>
      </c>
      <c r="E138">
        <v>0</v>
      </c>
      <c r="F138">
        <v>23</v>
      </c>
      <c r="H138">
        <f t="shared" si="8"/>
        <v>2.5190164328460938</v>
      </c>
      <c r="I138">
        <f t="shared" si="9"/>
        <v>-19.556198684405512</v>
      </c>
      <c r="J138">
        <f t="shared" si="10"/>
        <v>10.242952011478454</v>
      </c>
      <c r="K138">
        <f t="shared" si="11"/>
        <v>10.242952011478454</v>
      </c>
    </row>
    <row r="139" spans="1:11" x14ac:dyDescent="0.25">
      <c r="A139" t="s">
        <v>384</v>
      </c>
      <c r="B139">
        <v>6</v>
      </c>
      <c r="C139">
        <v>12</v>
      </c>
      <c r="D139">
        <v>3</v>
      </c>
      <c r="E139">
        <v>3</v>
      </c>
      <c r="F139">
        <v>6</v>
      </c>
      <c r="H139">
        <f t="shared" si="8"/>
        <v>-3.1377540131432973</v>
      </c>
      <c r="I139">
        <f t="shared" si="9"/>
        <v>-13.848805844333501</v>
      </c>
      <c r="J139">
        <f t="shared" si="10"/>
        <v>-3.7199341736206932</v>
      </c>
      <c r="K139">
        <f t="shared" si="11"/>
        <v>-3.1377540131432973</v>
      </c>
    </row>
    <row r="140" spans="1:11" x14ac:dyDescent="0.25">
      <c r="A140" t="s">
        <v>385</v>
      </c>
      <c r="B140">
        <v>58</v>
      </c>
      <c r="C140">
        <v>8</v>
      </c>
      <c r="D140">
        <v>73</v>
      </c>
      <c r="E140">
        <v>16</v>
      </c>
      <c r="F140">
        <v>58</v>
      </c>
      <c r="H140">
        <f t="shared" si="8"/>
        <v>5.4880259958239428</v>
      </c>
      <c r="I140">
        <f t="shared" si="9"/>
        <v>-21.12930661676037</v>
      </c>
      <c r="J140">
        <f t="shared" si="10"/>
        <v>3.2568109759163946</v>
      </c>
      <c r="K140">
        <f t="shared" si="11"/>
        <v>5.4880259958239428</v>
      </c>
    </row>
    <row r="141" spans="1:11" x14ac:dyDescent="0.25">
      <c r="A141" t="s">
        <v>386</v>
      </c>
      <c r="B141">
        <v>25</v>
      </c>
      <c r="C141">
        <v>10</v>
      </c>
      <c r="D141">
        <v>0</v>
      </c>
      <c r="E141">
        <v>4</v>
      </c>
      <c r="F141">
        <v>38</v>
      </c>
      <c r="H141">
        <f t="shared" si="8"/>
        <v>5.5456528586687845</v>
      </c>
      <c r="I141">
        <f t="shared" si="9"/>
        <v>-20.579218543579369</v>
      </c>
      <c r="J141">
        <f t="shared" si="10"/>
        <v>18.075417848842012</v>
      </c>
      <c r="K141">
        <f t="shared" si="11"/>
        <v>18.075417848842012</v>
      </c>
    </row>
    <row r="142" spans="1:11" x14ac:dyDescent="0.25">
      <c r="A142" t="s">
        <v>387</v>
      </c>
      <c r="B142">
        <v>8</v>
      </c>
      <c r="C142">
        <v>13</v>
      </c>
      <c r="D142">
        <v>1</v>
      </c>
      <c r="E142">
        <v>0</v>
      </c>
      <c r="F142">
        <v>3</v>
      </c>
      <c r="H142">
        <f t="shared" si="8"/>
        <v>-7.6518177272560308</v>
      </c>
      <c r="I142">
        <f t="shared" si="9"/>
        <v>-17.869356969760712</v>
      </c>
      <c r="J142">
        <f t="shared" si="10"/>
        <v>-5.8154973915727766</v>
      </c>
      <c r="K142">
        <f t="shared" si="11"/>
        <v>-5.8154973915727766</v>
      </c>
    </row>
    <row r="143" spans="1:11" x14ac:dyDescent="0.25">
      <c r="A143" t="s">
        <v>388</v>
      </c>
      <c r="B143">
        <v>12</v>
      </c>
      <c r="C143">
        <v>121</v>
      </c>
      <c r="D143">
        <v>21</v>
      </c>
      <c r="E143">
        <v>1</v>
      </c>
      <c r="F143">
        <v>20</v>
      </c>
      <c r="H143">
        <f t="shared" si="8"/>
        <v>3.4935277260275583</v>
      </c>
      <c r="I143">
        <f t="shared" si="9"/>
        <v>-13.840487814828592</v>
      </c>
      <c r="J143">
        <f t="shared" si="10"/>
        <v>-7.2710183302232565</v>
      </c>
      <c r="K143">
        <f t="shared" si="11"/>
        <v>3.4935277260275583</v>
      </c>
    </row>
    <row r="144" spans="1:11" x14ac:dyDescent="0.25">
      <c r="A144" t="s">
        <v>389</v>
      </c>
      <c r="B144">
        <v>23</v>
      </c>
      <c r="C144">
        <v>12</v>
      </c>
      <c r="D144">
        <v>12</v>
      </c>
      <c r="E144">
        <v>0</v>
      </c>
      <c r="F144">
        <v>36</v>
      </c>
      <c r="H144">
        <f t="shared" si="8"/>
        <v>6.0846731264150868</v>
      </c>
      <c r="I144">
        <f t="shared" si="9"/>
        <v>-17.467670831761829</v>
      </c>
      <c r="J144">
        <f t="shared" si="10"/>
        <v>5.8493640620720697</v>
      </c>
      <c r="K144">
        <f t="shared" si="11"/>
        <v>6.0846731264150868</v>
      </c>
    </row>
    <row r="145" spans="1:11" x14ac:dyDescent="0.25">
      <c r="A145" t="s">
        <v>390</v>
      </c>
      <c r="B145">
        <v>32</v>
      </c>
      <c r="C145">
        <v>21</v>
      </c>
      <c r="D145">
        <v>7</v>
      </c>
      <c r="E145">
        <v>7</v>
      </c>
      <c r="F145">
        <v>12</v>
      </c>
      <c r="H145">
        <f t="shared" si="8"/>
        <v>-3.8178672363328907</v>
      </c>
      <c r="I145">
        <f t="shared" si="9"/>
        <v>-23.023562712436327</v>
      </c>
      <c r="J145">
        <f t="shared" si="10"/>
        <v>-2.6439576197813643</v>
      </c>
      <c r="K145">
        <f t="shared" si="11"/>
        <v>-2.6439576197813643</v>
      </c>
    </row>
    <row r="146" spans="1:11" x14ac:dyDescent="0.25">
      <c r="A146" t="s">
        <v>391</v>
      </c>
      <c r="B146">
        <v>17</v>
      </c>
      <c r="C146">
        <v>10</v>
      </c>
      <c r="D146">
        <v>17</v>
      </c>
      <c r="E146">
        <v>1</v>
      </c>
      <c r="F146">
        <v>62</v>
      </c>
      <c r="H146">
        <f t="shared" si="8"/>
        <v>10.801072713166544</v>
      </c>
      <c r="I146">
        <f t="shared" si="9"/>
        <v>-13.62881319506346</v>
      </c>
      <c r="J146">
        <f t="shared" si="10"/>
        <v>9.5654375425457339</v>
      </c>
      <c r="K146">
        <f t="shared" si="11"/>
        <v>10.801072713166544</v>
      </c>
    </row>
    <row r="147" spans="1:11" x14ac:dyDescent="0.25">
      <c r="A147" t="s">
        <v>392</v>
      </c>
      <c r="B147">
        <v>30</v>
      </c>
      <c r="C147">
        <v>17</v>
      </c>
      <c r="D147">
        <v>32</v>
      </c>
      <c r="E147">
        <v>3</v>
      </c>
      <c r="F147">
        <v>15</v>
      </c>
      <c r="H147">
        <f t="shared" si="8"/>
        <v>-1.7364856917406826</v>
      </c>
      <c r="I147">
        <f t="shared" si="9"/>
        <v>-20.559159239010324</v>
      </c>
      <c r="J147">
        <f t="shared" si="10"/>
        <v>-6.5428326241872767</v>
      </c>
      <c r="K147">
        <f t="shared" si="11"/>
        <v>-1.7364856917406826</v>
      </c>
    </row>
    <row r="148" spans="1:11" x14ac:dyDescent="0.25">
      <c r="A148" t="s">
        <v>393</v>
      </c>
      <c r="B148">
        <v>14</v>
      </c>
      <c r="C148">
        <v>11</v>
      </c>
      <c r="D148">
        <v>6</v>
      </c>
      <c r="E148">
        <v>5</v>
      </c>
      <c r="F148">
        <v>20</v>
      </c>
      <c r="H148">
        <f t="shared" si="8"/>
        <v>2.5599151880873237</v>
      </c>
      <c r="I148">
        <f t="shared" si="9"/>
        <v>-16.085547462927085</v>
      </c>
      <c r="J148">
        <f t="shared" si="10"/>
        <v>3.763626535053799</v>
      </c>
      <c r="K148">
        <f t="shared" si="11"/>
        <v>3.763626535053799</v>
      </c>
    </row>
    <row r="149" spans="1:11" x14ac:dyDescent="0.25">
      <c r="A149" t="s">
        <v>394</v>
      </c>
      <c r="B149">
        <v>61</v>
      </c>
      <c r="C149">
        <v>12</v>
      </c>
      <c r="D149">
        <v>23</v>
      </c>
      <c r="E149">
        <v>13</v>
      </c>
      <c r="F149">
        <v>89</v>
      </c>
      <c r="H149">
        <f t="shared" si="8"/>
        <v>8.6272523575388931</v>
      </c>
      <c r="I149">
        <f t="shared" si="9"/>
        <v>-21.574138996560713</v>
      </c>
      <c r="J149">
        <f t="shared" si="10"/>
        <v>11.029374526476346</v>
      </c>
      <c r="K149">
        <f t="shared" si="11"/>
        <v>11.029374526476346</v>
      </c>
    </row>
    <row r="150" spans="1:11" x14ac:dyDescent="0.25">
      <c r="A150" t="s">
        <v>395</v>
      </c>
      <c r="B150">
        <v>213</v>
      </c>
      <c r="C150">
        <v>213</v>
      </c>
      <c r="D150">
        <v>130</v>
      </c>
      <c r="E150">
        <v>12</v>
      </c>
      <c r="F150">
        <v>208</v>
      </c>
      <c r="H150">
        <f t="shared" si="8"/>
        <v>11.002009887839286</v>
      </c>
      <c r="I150">
        <f t="shared" si="9"/>
        <v>-26.824806498570457</v>
      </c>
      <c r="J150">
        <f t="shared" si="10"/>
        <v>3.7910792039193169</v>
      </c>
      <c r="K150">
        <f t="shared" si="11"/>
        <v>11.002009887839286</v>
      </c>
    </row>
    <row r="151" spans="1:11" x14ac:dyDescent="0.25">
      <c r="A151" t="s">
        <v>396</v>
      </c>
      <c r="B151">
        <v>0</v>
      </c>
      <c r="C151">
        <v>7</v>
      </c>
      <c r="D151">
        <v>6</v>
      </c>
      <c r="E151">
        <v>3</v>
      </c>
      <c r="F151">
        <v>33</v>
      </c>
      <c r="H151">
        <f t="shared" si="8"/>
        <v>15.331288666868705</v>
      </c>
      <c r="I151">
        <f t="shared" si="9"/>
        <v>5.2166325336536712</v>
      </c>
      <c r="J151">
        <f t="shared" si="10"/>
        <v>9.0843665736497563</v>
      </c>
      <c r="K151">
        <f t="shared" si="11"/>
        <v>15.331288666868705</v>
      </c>
    </row>
    <row r="152" spans="1:11" x14ac:dyDescent="0.25">
      <c r="A152" t="s">
        <v>397</v>
      </c>
      <c r="B152">
        <v>24</v>
      </c>
      <c r="C152">
        <v>8</v>
      </c>
      <c r="D152">
        <v>4</v>
      </c>
      <c r="E152">
        <v>3</v>
      </c>
      <c r="F152">
        <v>14</v>
      </c>
      <c r="H152">
        <f t="shared" si="8"/>
        <v>-1.5197934810464666</v>
      </c>
      <c r="I152">
        <f t="shared" si="9"/>
        <v>-21.084626553215045</v>
      </c>
      <c r="J152">
        <f t="shared" si="10"/>
        <v>3.0053454873157008</v>
      </c>
      <c r="K152">
        <f t="shared" si="11"/>
        <v>3.0053454873157008</v>
      </c>
    </row>
    <row r="153" spans="1:11" x14ac:dyDescent="0.25">
      <c r="A153" t="s">
        <v>398</v>
      </c>
      <c r="B153">
        <v>11</v>
      </c>
      <c r="C153">
        <v>3</v>
      </c>
      <c r="D153">
        <v>7</v>
      </c>
      <c r="E153">
        <v>4</v>
      </c>
      <c r="F153">
        <v>4</v>
      </c>
      <c r="H153">
        <f t="shared" si="8"/>
        <v>-7.5746410169587346</v>
      </c>
      <c r="I153">
        <f t="shared" si="9"/>
        <v>-17.991121801203992</v>
      </c>
      <c r="J153">
        <f t="shared" si="10"/>
        <v>-6.7293278225397355</v>
      </c>
      <c r="K153">
        <f t="shared" si="11"/>
        <v>-6.7293278225397355</v>
      </c>
    </row>
    <row r="154" spans="1:11" x14ac:dyDescent="0.25">
      <c r="A154" t="s">
        <v>399</v>
      </c>
      <c r="B154">
        <v>19</v>
      </c>
      <c r="C154">
        <v>17</v>
      </c>
      <c r="D154">
        <v>8</v>
      </c>
      <c r="E154">
        <v>1</v>
      </c>
      <c r="F154">
        <v>23</v>
      </c>
      <c r="H154">
        <f t="shared" si="8"/>
        <v>3.09227442267904</v>
      </c>
      <c r="I154">
        <f t="shared" si="9"/>
        <v>-17.61263044965678</v>
      </c>
      <c r="J154">
        <f t="shared" si="10"/>
        <v>2.793596879852668</v>
      </c>
      <c r="K154">
        <f t="shared" si="11"/>
        <v>3.09227442267904</v>
      </c>
    </row>
    <row r="155" spans="1:11" x14ac:dyDescent="0.25">
      <c r="A155" t="s">
        <v>400</v>
      </c>
      <c r="B155">
        <v>82</v>
      </c>
      <c r="C155">
        <v>45</v>
      </c>
      <c r="D155">
        <v>41</v>
      </c>
      <c r="E155">
        <v>6</v>
      </c>
      <c r="F155">
        <v>100</v>
      </c>
      <c r="H155">
        <f t="shared" si="8"/>
        <v>8.8368658134988749</v>
      </c>
      <c r="I155">
        <f t="shared" si="9"/>
        <v>-22.858938366113694</v>
      </c>
      <c r="J155">
        <f t="shared" si="10"/>
        <v>6.3241073350642978</v>
      </c>
      <c r="K155">
        <f t="shared" si="11"/>
        <v>8.8368658134988749</v>
      </c>
    </row>
    <row r="156" spans="1:11" x14ac:dyDescent="0.25">
      <c r="A156" t="s">
        <v>401</v>
      </c>
      <c r="B156">
        <v>174</v>
      </c>
      <c r="C156">
        <v>8</v>
      </c>
      <c r="D156">
        <v>93</v>
      </c>
      <c r="E156">
        <v>0</v>
      </c>
      <c r="F156">
        <v>320</v>
      </c>
      <c r="H156">
        <f t="shared" si="8"/>
        <v>16.016857651668939</v>
      </c>
      <c r="I156">
        <f t="shared" si="9"/>
        <v>-24.572484242352083</v>
      </c>
      <c r="J156">
        <f t="shared" si="10"/>
        <v>17.231591599888795</v>
      </c>
      <c r="K156">
        <f t="shared" si="11"/>
        <v>17.231591599888795</v>
      </c>
    </row>
    <row r="157" spans="1:11" x14ac:dyDescent="0.25">
      <c r="A157" t="s">
        <v>402</v>
      </c>
      <c r="B157">
        <v>14</v>
      </c>
      <c r="C157">
        <v>6</v>
      </c>
      <c r="D157">
        <v>0</v>
      </c>
      <c r="E157">
        <v>32</v>
      </c>
      <c r="F157">
        <v>6</v>
      </c>
      <c r="H157">
        <f t="shared" si="8"/>
        <v>-6.5370360614304062</v>
      </c>
      <c r="I157">
        <f t="shared" si="9"/>
        <v>-20.929200540778574</v>
      </c>
      <c r="J157">
        <f t="shared" si="10"/>
        <v>3.9982232535267777</v>
      </c>
      <c r="K157">
        <f t="shared" si="11"/>
        <v>3.9982232535267777</v>
      </c>
    </row>
    <row r="158" spans="1:11" x14ac:dyDescent="0.25">
      <c r="A158" t="s">
        <v>403</v>
      </c>
      <c r="B158">
        <v>23</v>
      </c>
      <c r="C158">
        <v>157</v>
      </c>
      <c r="D158">
        <v>14</v>
      </c>
      <c r="E158">
        <v>9</v>
      </c>
      <c r="F158">
        <v>101</v>
      </c>
      <c r="H158">
        <f t="shared" si="8"/>
        <v>12.851545471403298</v>
      </c>
      <c r="I158">
        <f t="shared" si="9"/>
        <v>-14.707384654713698</v>
      </c>
      <c r="J158">
        <f t="shared" si="10"/>
        <v>7.7786830537135359</v>
      </c>
      <c r="K158">
        <f t="shared" si="11"/>
        <v>12.851545471403298</v>
      </c>
    </row>
    <row r="159" spans="1:11" x14ac:dyDescent="0.25">
      <c r="A159" t="s">
        <v>404</v>
      </c>
      <c r="B159">
        <v>0</v>
      </c>
      <c r="C159">
        <v>0</v>
      </c>
      <c r="D159">
        <v>0</v>
      </c>
      <c r="E159">
        <v>0</v>
      </c>
      <c r="F159">
        <v>11</v>
      </c>
      <c r="H159">
        <f t="shared" si="8"/>
        <v>7.9701194339178869</v>
      </c>
      <c r="I159">
        <f t="shared" si="9"/>
        <v>0.52021952985388964</v>
      </c>
      <c r="J159">
        <f t="shared" si="10"/>
        <v>13.796364628888753</v>
      </c>
      <c r="K159">
        <f t="shared" si="11"/>
        <v>13.796364628888753</v>
      </c>
    </row>
    <row r="160" spans="1:11" x14ac:dyDescent="0.25">
      <c r="A160" t="s">
        <v>405</v>
      </c>
      <c r="B160">
        <v>0</v>
      </c>
      <c r="C160">
        <v>8</v>
      </c>
      <c r="D160">
        <v>0</v>
      </c>
      <c r="E160">
        <v>8</v>
      </c>
      <c r="F160">
        <v>0</v>
      </c>
      <c r="H160">
        <f t="shared" si="8"/>
        <v>-11.908432934769881</v>
      </c>
      <c r="I160">
        <f t="shared" si="9"/>
        <v>-5.8808999999999996</v>
      </c>
      <c r="J160">
        <f t="shared" si="10"/>
        <v>-13.917106903168641</v>
      </c>
      <c r="K160">
        <f t="shared" si="11"/>
        <v>-5.8808999999999996</v>
      </c>
    </row>
    <row r="161" spans="1:11" x14ac:dyDescent="0.25">
      <c r="A161" t="s">
        <v>406</v>
      </c>
      <c r="B161">
        <v>36</v>
      </c>
      <c r="C161">
        <v>0</v>
      </c>
      <c r="D161">
        <v>3</v>
      </c>
      <c r="E161">
        <v>2</v>
      </c>
      <c r="F161">
        <v>32</v>
      </c>
      <c r="H161">
        <f t="shared" si="8"/>
        <v>3.3233192124411275</v>
      </c>
      <c r="I161">
        <f t="shared" si="9"/>
        <v>-22.18867792185263</v>
      </c>
      <c r="J161">
        <f t="shared" si="10"/>
        <v>16.65040112361914</v>
      </c>
      <c r="K161">
        <f t="shared" si="11"/>
        <v>16.65040112361914</v>
      </c>
    </row>
    <row r="162" spans="1:11" x14ac:dyDescent="0.25">
      <c r="A162" t="s">
        <v>407</v>
      </c>
      <c r="B162">
        <v>5</v>
      </c>
      <c r="C162">
        <v>5</v>
      </c>
      <c r="D162">
        <v>0</v>
      </c>
      <c r="E162">
        <v>0</v>
      </c>
      <c r="F162">
        <v>11</v>
      </c>
      <c r="H162">
        <f t="shared" si="8"/>
        <v>2.0646593992891411</v>
      </c>
      <c r="I162">
        <f t="shared" si="9"/>
        <v>-12.752955442240616</v>
      </c>
      <c r="J162">
        <f t="shared" si="10"/>
        <v>9.1784629488472866</v>
      </c>
      <c r="K162">
        <f t="shared" si="11"/>
        <v>9.1784629488472866</v>
      </c>
    </row>
    <row r="163" spans="1:11" x14ac:dyDescent="0.25">
      <c r="A163" t="s">
        <v>408</v>
      </c>
      <c r="B163">
        <v>22</v>
      </c>
      <c r="C163">
        <v>27</v>
      </c>
      <c r="D163">
        <v>0</v>
      </c>
      <c r="E163">
        <v>0</v>
      </c>
      <c r="F163">
        <v>47</v>
      </c>
      <c r="H163">
        <f t="shared" si="8"/>
        <v>8.2103588048234215</v>
      </c>
      <c r="I163">
        <f t="shared" si="9"/>
        <v>-19.136113798082818</v>
      </c>
      <c r="J163">
        <f t="shared" si="10"/>
        <v>17.509972846519887</v>
      </c>
      <c r="K163">
        <f t="shared" si="11"/>
        <v>17.509972846519887</v>
      </c>
    </row>
    <row r="164" spans="1:11" x14ac:dyDescent="0.25">
      <c r="A164" t="s">
        <v>409</v>
      </c>
      <c r="B164">
        <v>22</v>
      </c>
      <c r="C164">
        <v>13</v>
      </c>
      <c r="D164">
        <v>7</v>
      </c>
      <c r="E164">
        <v>0</v>
      </c>
      <c r="F164">
        <v>48</v>
      </c>
      <c r="H164">
        <f t="shared" si="8"/>
        <v>8.3676406656771647</v>
      </c>
      <c r="I164">
        <f t="shared" si="9"/>
        <v>-16.931192406918278</v>
      </c>
      <c r="J164">
        <f t="shared" si="10"/>
        <v>10.295330992773504</v>
      </c>
      <c r="K164">
        <f t="shared" si="11"/>
        <v>10.295330992773504</v>
      </c>
    </row>
    <row r="165" spans="1:11" x14ac:dyDescent="0.25">
      <c r="A165" t="s">
        <v>410</v>
      </c>
      <c r="B165">
        <v>0</v>
      </c>
      <c r="C165">
        <v>46</v>
      </c>
      <c r="D165">
        <v>0</v>
      </c>
      <c r="E165">
        <v>0</v>
      </c>
      <c r="F165">
        <v>0</v>
      </c>
      <c r="H165">
        <f t="shared" si="8"/>
        <v>-10.984500000000001</v>
      </c>
      <c r="I165">
        <f t="shared" si="9"/>
        <v>-5.8808999999999996</v>
      </c>
      <c r="J165">
        <f t="shared" si="10"/>
        <v>-18.177185413887337</v>
      </c>
      <c r="K165">
        <f t="shared" si="11"/>
        <v>-5.8808999999999996</v>
      </c>
    </row>
    <row r="166" spans="1:11" x14ac:dyDescent="0.25">
      <c r="A166" t="s">
        <v>411</v>
      </c>
      <c r="B166">
        <v>22</v>
      </c>
      <c r="C166">
        <v>17</v>
      </c>
      <c r="D166">
        <v>11</v>
      </c>
      <c r="E166">
        <v>4</v>
      </c>
      <c r="F166">
        <v>16</v>
      </c>
      <c r="H166">
        <f t="shared" si="8"/>
        <v>-0.3840759613330107</v>
      </c>
      <c r="I166">
        <f t="shared" si="9"/>
        <v>-19.238588626692113</v>
      </c>
      <c r="J166">
        <f t="shared" si="10"/>
        <v>-1.5370252685934211</v>
      </c>
      <c r="K166">
        <f t="shared" si="11"/>
        <v>-0.3840759613330107</v>
      </c>
    </row>
    <row r="167" spans="1:11" x14ac:dyDescent="0.25">
      <c r="A167" t="s">
        <v>412</v>
      </c>
      <c r="B167">
        <v>54</v>
      </c>
      <c r="C167">
        <v>14</v>
      </c>
      <c r="D167">
        <v>14</v>
      </c>
      <c r="E167">
        <v>9</v>
      </c>
      <c r="F167">
        <v>31</v>
      </c>
      <c r="H167">
        <f t="shared" si="8"/>
        <v>1.2757804161543334</v>
      </c>
      <c r="I167">
        <f t="shared" si="9"/>
        <v>-23.836797469170957</v>
      </c>
      <c r="J167">
        <f t="shared" si="10"/>
        <v>3.5602149527754641</v>
      </c>
      <c r="K167">
        <f t="shared" si="11"/>
        <v>3.5602149527754641</v>
      </c>
    </row>
    <row r="168" spans="1:11" x14ac:dyDescent="0.25">
      <c r="A168" t="s">
        <v>413</v>
      </c>
      <c r="B168">
        <v>13</v>
      </c>
      <c r="C168">
        <v>85</v>
      </c>
      <c r="D168">
        <v>9</v>
      </c>
      <c r="E168">
        <v>12</v>
      </c>
      <c r="F168">
        <v>62</v>
      </c>
      <c r="H168">
        <f t="shared" si="8"/>
        <v>10.842287121950466</v>
      </c>
      <c r="I168">
        <f t="shared" si="9"/>
        <v>-12.375342682642044</v>
      </c>
      <c r="J168">
        <f t="shared" si="10"/>
        <v>6.86136232670151</v>
      </c>
      <c r="K168">
        <f t="shared" si="11"/>
        <v>10.842287121950466</v>
      </c>
    </row>
    <row r="169" spans="1:11" x14ac:dyDescent="0.25">
      <c r="A169" t="s">
        <v>414</v>
      </c>
      <c r="B169">
        <v>0</v>
      </c>
      <c r="C169">
        <v>20</v>
      </c>
      <c r="D169">
        <v>0</v>
      </c>
      <c r="E169">
        <v>52</v>
      </c>
      <c r="F169">
        <v>0</v>
      </c>
      <c r="H169">
        <f t="shared" si="8"/>
        <v>-12.654007749648668</v>
      </c>
      <c r="I169">
        <f t="shared" si="9"/>
        <v>-5.8808999999999996</v>
      </c>
      <c r="J169">
        <f t="shared" si="10"/>
        <v>-16.100847678744579</v>
      </c>
      <c r="K169">
        <f t="shared" si="11"/>
        <v>-5.8808999999999996</v>
      </c>
    </row>
    <row r="170" spans="1:11" x14ac:dyDescent="0.25">
      <c r="A170" t="s">
        <v>415</v>
      </c>
      <c r="B170">
        <v>15</v>
      </c>
      <c r="C170">
        <v>7</v>
      </c>
      <c r="D170">
        <v>3</v>
      </c>
      <c r="E170">
        <v>10</v>
      </c>
      <c r="F170">
        <v>8</v>
      </c>
      <c r="H170">
        <f t="shared" si="8"/>
        <v>-4.3707807783788581</v>
      </c>
      <c r="I170">
        <f t="shared" si="9"/>
        <v>-19.325372079375107</v>
      </c>
      <c r="J170">
        <f t="shared" si="10"/>
        <v>-0.23852090632740541</v>
      </c>
      <c r="K170">
        <f t="shared" si="11"/>
        <v>-0.23852090632740541</v>
      </c>
    </row>
    <row r="171" spans="1:11" x14ac:dyDescent="0.25">
      <c r="A171" t="s">
        <v>416</v>
      </c>
      <c r="B171">
        <v>30</v>
      </c>
      <c r="C171">
        <v>63</v>
      </c>
      <c r="D171">
        <v>11</v>
      </c>
      <c r="E171">
        <v>1</v>
      </c>
      <c r="F171">
        <v>42</v>
      </c>
      <c r="H171">
        <f t="shared" si="8"/>
        <v>6.0960115458108746</v>
      </c>
      <c r="I171">
        <f t="shared" si="9"/>
        <v>-19.059300912878278</v>
      </c>
      <c r="J171">
        <f t="shared" si="10"/>
        <v>3.428409506444968</v>
      </c>
      <c r="K171">
        <f t="shared" si="11"/>
        <v>6.0960115458108746</v>
      </c>
    </row>
    <row r="172" spans="1:11" x14ac:dyDescent="0.25">
      <c r="A172" t="s">
        <v>417</v>
      </c>
      <c r="B172">
        <v>46</v>
      </c>
      <c r="C172">
        <v>2</v>
      </c>
      <c r="D172">
        <v>8</v>
      </c>
      <c r="E172">
        <v>34</v>
      </c>
      <c r="F172">
        <v>27</v>
      </c>
      <c r="H172">
        <f t="shared" si="8"/>
        <v>0.24849744283295649</v>
      </c>
      <c r="I172">
        <f t="shared" si="9"/>
        <v>-23.544961607869094</v>
      </c>
      <c r="J172">
        <f t="shared" si="10"/>
        <v>8.779400862545252</v>
      </c>
      <c r="K172">
        <f t="shared" si="11"/>
        <v>8.779400862545252</v>
      </c>
    </row>
    <row r="173" spans="1:11" x14ac:dyDescent="0.25">
      <c r="A173" t="s">
        <v>418</v>
      </c>
      <c r="B173">
        <v>15</v>
      </c>
      <c r="C173">
        <v>63</v>
      </c>
      <c r="D173">
        <v>11</v>
      </c>
      <c r="E173">
        <v>0</v>
      </c>
      <c r="F173">
        <v>16</v>
      </c>
      <c r="H173">
        <f t="shared" si="8"/>
        <v>1.4887928974963174</v>
      </c>
      <c r="I173">
        <f t="shared" si="9"/>
        <v>-16.550221019990637</v>
      </c>
      <c r="J173">
        <f t="shared" si="10"/>
        <v>-4.8063595077105177</v>
      </c>
      <c r="K173">
        <f t="shared" si="11"/>
        <v>1.4887928974963174</v>
      </c>
    </row>
    <row r="174" spans="1:11" x14ac:dyDescent="0.25">
      <c r="A174" t="s">
        <v>419</v>
      </c>
      <c r="B174">
        <v>15</v>
      </c>
      <c r="C174">
        <v>3</v>
      </c>
      <c r="D174">
        <v>4</v>
      </c>
      <c r="E174">
        <v>0</v>
      </c>
      <c r="F174">
        <v>18</v>
      </c>
      <c r="H174">
        <f t="shared" si="8"/>
        <v>2.3372109195535948</v>
      </c>
      <c r="I174">
        <f t="shared" si="9"/>
        <v>-17.169638833360519</v>
      </c>
      <c r="J174">
        <f t="shared" si="10"/>
        <v>7.1930226723564132</v>
      </c>
      <c r="K174">
        <f t="shared" si="11"/>
        <v>7.1930226723564132</v>
      </c>
    </row>
    <row r="175" spans="1:11" x14ac:dyDescent="0.25">
      <c r="A175" t="s">
        <v>420</v>
      </c>
      <c r="B175">
        <v>14</v>
      </c>
      <c r="C175">
        <v>16</v>
      </c>
      <c r="D175">
        <v>3</v>
      </c>
      <c r="E175">
        <v>3</v>
      </c>
      <c r="F175">
        <v>16</v>
      </c>
      <c r="H175">
        <f t="shared" si="8"/>
        <v>1.1185686304627218</v>
      </c>
      <c r="I175">
        <f t="shared" si="9"/>
        <v>-17.208970105569385</v>
      </c>
      <c r="J175">
        <f t="shared" si="10"/>
        <v>3.4624201455278509</v>
      </c>
      <c r="K175">
        <f t="shared" si="11"/>
        <v>3.4624201455278509</v>
      </c>
    </row>
    <row r="176" spans="1:11" x14ac:dyDescent="0.25">
      <c r="A176" t="s">
        <v>421</v>
      </c>
      <c r="B176">
        <v>4</v>
      </c>
      <c r="C176">
        <v>1</v>
      </c>
      <c r="D176">
        <v>0</v>
      </c>
      <c r="E176">
        <v>0</v>
      </c>
      <c r="F176">
        <v>8</v>
      </c>
      <c r="H176">
        <f t="shared" si="8"/>
        <v>0.47116293787139796</v>
      </c>
      <c r="I176">
        <f t="shared" si="9"/>
        <v>-12.143404600302468</v>
      </c>
      <c r="J176">
        <f t="shared" si="10"/>
        <v>9.4570832259089954</v>
      </c>
      <c r="K176">
        <f t="shared" si="11"/>
        <v>9.4570832259089954</v>
      </c>
    </row>
    <row r="177" spans="1:11" x14ac:dyDescent="0.25">
      <c r="A177" t="s">
        <v>422</v>
      </c>
      <c r="B177">
        <v>86</v>
      </c>
      <c r="C177">
        <v>0</v>
      </c>
      <c r="D177">
        <v>26</v>
      </c>
      <c r="E177">
        <v>30</v>
      </c>
      <c r="F177">
        <v>66</v>
      </c>
      <c r="H177">
        <f t="shared" si="8"/>
        <v>4.9252966436927039</v>
      </c>
      <c r="I177">
        <f t="shared" si="9"/>
        <v>-24.722080575688882</v>
      </c>
      <c r="J177">
        <f t="shared" si="10"/>
        <v>14.501008263556827</v>
      </c>
      <c r="K177">
        <f t="shared" si="11"/>
        <v>14.501008263556827</v>
      </c>
    </row>
    <row r="178" spans="1:11" x14ac:dyDescent="0.25">
      <c r="A178" t="s">
        <v>423</v>
      </c>
      <c r="B178">
        <v>5</v>
      </c>
      <c r="C178">
        <v>9</v>
      </c>
      <c r="D178">
        <v>2</v>
      </c>
      <c r="E178">
        <v>0</v>
      </c>
      <c r="F178">
        <v>9</v>
      </c>
      <c r="H178">
        <f t="shared" si="8"/>
        <v>0.6739287962205367</v>
      </c>
      <c r="I178">
        <f t="shared" si="9"/>
        <v>-12.085771776228082</v>
      </c>
      <c r="J178">
        <f t="shared" si="10"/>
        <v>1.3918960039054333</v>
      </c>
      <c r="K178">
        <f t="shared" si="11"/>
        <v>1.3918960039054333</v>
      </c>
    </row>
    <row r="179" spans="1:11" x14ac:dyDescent="0.25">
      <c r="A179" t="s">
        <v>424</v>
      </c>
      <c r="B179">
        <v>27</v>
      </c>
      <c r="C179">
        <v>8</v>
      </c>
      <c r="D179">
        <v>10</v>
      </c>
      <c r="E179">
        <v>0</v>
      </c>
      <c r="F179">
        <v>43</v>
      </c>
      <c r="H179">
        <f t="shared" si="8"/>
        <v>6.8983072634786495</v>
      </c>
      <c r="I179">
        <f t="shared" si="9"/>
        <v>-18.336123265661698</v>
      </c>
      <c r="J179">
        <f t="shared" si="10"/>
        <v>9.0724908084539351</v>
      </c>
      <c r="K179">
        <f t="shared" si="11"/>
        <v>9.0724908084539351</v>
      </c>
    </row>
    <row r="180" spans="1:11" x14ac:dyDescent="0.25">
      <c r="A180" t="s">
        <v>425</v>
      </c>
      <c r="B180">
        <v>59</v>
      </c>
      <c r="C180">
        <v>29</v>
      </c>
      <c r="D180">
        <v>14</v>
      </c>
      <c r="E180">
        <v>0</v>
      </c>
      <c r="F180">
        <v>110</v>
      </c>
      <c r="H180">
        <f t="shared" si="8"/>
        <v>11.444775179962534</v>
      </c>
      <c r="I180">
        <f t="shared" si="9"/>
        <v>-21.277354935803956</v>
      </c>
      <c r="J180">
        <f t="shared" si="10"/>
        <v>12.810948570459495</v>
      </c>
      <c r="K180">
        <f t="shared" si="11"/>
        <v>12.810948570459495</v>
      </c>
    </row>
    <row r="181" spans="1:11" x14ac:dyDescent="0.25">
      <c r="A181" t="s">
        <v>426</v>
      </c>
      <c r="B181">
        <v>34</v>
      </c>
      <c r="C181">
        <v>86</v>
      </c>
      <c r="D181">
        <v>12</v>
      </c>
      <c r="E181">
        <v>23</v>
      </c>
      <c r="F181">
        <v>56</v>
      </c>
      <c r="H181">
        <f t="shared" si="8"/>
        <v>6.801047454390897</v>
      </c>
      <c r="I181">
        <f t="shared" si="9"/>
        <v>-19.149453243664425</v>
      </c>
      <c r="J181">
        <f t="shared" si="10"/>
        <v>4.7846880141371457</v>
      </c>
      <c r="K181">
        <f t="shared" si="11"/>
        <v>6.801047454390897</v>
      </c>
    </row>
    <row r="182" spans="1:11" x14ac:dyDescent="0.25">
      <c r="A182" t="s">
        <v>427</v>
      </c>
      <c r="B182">
        <v>9</v>
      </c>
      <c r="C182">
        <v>62</v>
      </c>
      <c r="D182">
        <v>0</v>
      </c>
      <c r="E182">
        <v>0</v>
      </c>
      <c r="F182">
        <v>28</v>
      </c>
      <c r="H182">
        <f t="shared" si="8"/>
        <v>7.1118056535547538</v>
      </c>
      <c r="I182">
        <f t="shared" si="9"/>
        <v>-14.264066052345434</v>
      </c>
      <c r="J182">
        <f t="shared" si="10"/>
        <v>10.948408605805074</v>
      </c>
      <c r="K182">
        <f t="shared" si="11"/>
        <v>10.948408605805074</v>
      </c>
    </row>
    <row r="183" spans="1:11" x14ac:dyDescent="0.25">
      <c r="A183" t="s">
        <v>428</v>
      </c>
      <c r="B183">
        <v>22</v>
      </c>
      <c r="C183">
        <v>46</v>
      </c>
      <c r="D183">
        <v>1</v>
      </c>
      <c r="E183">
        <v>6</v>
      </c>
      <c r="F183">
        <v>19</v>
      </c>
      <c r="H183">
        <f t="shared" si="8"/>
        <v>0.71411560548384401</v>
      </c>
      <c r="I183">
        <f t="shared" si="9"/>
        <v>-20.674052563063036</v>
      </c>
      <c r="J183">
        <f t="shared" si="10"/>
        <v>5.3449897975150087</v>
      </c>
      <c r="K183">
        <f t="shared" si="11"/>
        <v>5.3449897975150087</v>
      </c>
    </row>
    <row r="184" spans="1:11" x14ac:dyDescent="0.25">
      <c r="A184" t="s">
        <v>429</v>
      </c>
      <c r="B184">
        <v>70</v>
      </c>
      <c r="C184">
        <v>36</v>
      </c>
      <c r="D184">
        <v>38</v>
      </c>
      <c r="E184">
        <v>1</v>
      </c>
      <c r="F184">
        <v>64</v>
      </c>
      <c r="H184">
        <f t="shared" si="8"/>
        <v>6.5164736598709965</v>
      </c>
      <c r="I184">
        <f t="shared" si="9"/>
        <v>-22.914131062468236</v>
      </c>
      <c r="J184">
        <f t="shared" si="10"/>
        <v>3.3015726530457385</v>
      </c>
      <c r="K184">
        <f t="shared" si="11"/>
        <v>6.5164736598709965</v>
      </c>
    </row>
    <row r="185" spans="1:11" x14ac:dyDescent="0.25">
      <c r="A185" t="s">
        <v>430</v>
      </c>
      <c r="B185">
        <v>40</v>
      </c>
      <c r="C185">
        <v>28</v>
      </c>
      <c r="D185">
        <v>15</v>
      </c>
      <c r="E185">
        <v>9</v>
      </c>
      <c r="F185">
        <v>26</v>
      </c>
      <c r="H185">
        <f t="shared" si="8"/>
        <v>0.94801482393969749</v>
      </c>
      <c r="I185">
        <f t="shared" si="9"/>
        <v>-22.031519936337965</v>
      </c>
      <c r="J185">
        <f t="shared" si="10"/>
        <v>6.8450288280857308E-2</v>
      </c>
      <c r="K185">
        <f t="shared" si="11"/>
        <v>0.94801482393969749</v>
      </c>
    </row>
    <row r="186" spans="1:11" x14ac:dyDescent="0.25">
      <c r="A186" t="s">
        <v>431</v>
      </c>
      <c r="B186">
        <v>7</v>
      </c>
      <c r="C186">
        <v>49</v>
      </c>
      <c r="D186">
        <v>0</v>
      </c>
      <c r="E186">
        <v>15</v>
      </c>
      <c r="F186">
        <v>12</v>
      </c>
      <c r="H186">
        <f t="shared" si="8"/>
        <v>0.56117226885645621</v>
      </c>
      <c r="I186">
        <f t="shared" si="9"/>
        <v>-14.677885451789138</v>
      </c>
      <c r="J186">
        <f t="shared" si="10"/>
        <v>4.4241907163522214</v>
      </c>
      <c r="K186">
        <f t="shared" si="11"/>
        <v>4.4241907163522214</v>
      </c>
    </row>
    <row r="187" spans="1:11" x14ac:dyDescent="0.25">
      <c r="A187" t="s">
        <v>432</v>
      </c>
      <c r="B187">
        <v>48</v>
      </c>
      <c r="C187">
        <v>27</v>
      </c>
      <c r="D187">
        <v>37</v>
      </c>
      <c r="E187">
        <v>5</v>
      </c>
      <c r="F187">
        <v>47</v>
      </c>
      <c r="H187">
        <f t="shared" si="8"/>
        <v>4.9641488137510912</v>
      </c>
      <c r="I187">
        <f t="shared" si="9"/>
        <v>-20.974727624190116</v>
      </c>
      <c r="J187">
        <f t="shared" si="10"/>
        <v>1.4442098134723338</v>
      </c>
      <c r="K187">
        <f t="shared" si="11"/>
        <v>4.9641488137510912</v>
      </c>
    </row>
    <row r="188" spans="1:11" x14ac:dyDescent="0.25">
      <c r="A188" t="s">
        <v>433</v>
      </c>
      <c r="B188">
        <v>86</v>
      </c>
      <c r="C188">
        <v>31</v>
      </c>
      <c r="D188">
        <v>7</v>
      </c>
      <c r="E188">
        <v>10</v>
      </c>
      <c r="F188">
        <v>42</v>
      </c>
      <c r="H188">
        <f t="shared" si="8"/>
        <v>1.9780568320135714</v>
      </c>
      <c r="I188">
        <f t="shared" si="9"/>
        <v>-27.123243146824379</v>
      </c>
      <c r="J188">
        <f t="shared" si="10"/>
        <v>7.0056349313726329</v>
      </c>
      <c r="K188">
        <f t="shared" si="11"/>
        <v>7.0056349313726329</v>
      </c>
    </row>
    <row r="189" spans="1:11" x14ac:dyDescent="0.25">
      <c r="A189" t="s">
        <v>434</v>
      </c>
      <c r="B189">
        <v>317</v>
      </c>
      <c r="C189">
        <v>58</v>
      </c>
      <c r="D189">
        <v>51</v>
      </c>
      <c r="E189">
        <v>0</v>
      </c>
      <c r="F189">
        <v>96</v>
      </c>
      <c r="H189">
        <f t="shared" si="8"/>
        <v>4.9197927204207659</v>
      </c>
      <c r="I189">
        <f t="shared" si="9"/>
        <v>-32.692397957884495</v>
      </c>
      <c r="J189">
        <f t="shared" si="10"/>
        <v>4.3807700193783674</v>
      </c>
      <c r="K189">
        <f t="shared" si="11"/>
        <v>4.9197927204207659</v>
      </c>
    </row>
    <row r="190" spans="1:11" x14ac:dyDescent="0.25">
      <c r="A190" t="s">
        <v>435</v>
      </c>
      <c r="B190">
        <v>39</v>
      </c>
      <c r="C190">
        <v>67</v>
      </c>
      <c r="D190">
        <v>16</v>
      </c>
      <c r="E190">
        <v>4</v>
      </c>
      <c r="F190">
        <v>28</v>
      </c>
      <c r="H190">
        <f t="shared" si="8"/>
        <v>1.8659494265611656</v>
      </c>
      <c r="I190">
        <f t="shared" si="9"/>
        <v>-21.601786881656096</v>
      </c>
      <c r="J190">
        <f t="shared" si="10"/>
        <v>-1.7615975277750948</v>
      </c>
      <c r="K190">
        <f t="shared" si="11"/>
        <v>1.8659494265611656</v>
      </c>
    </row>
    <row r="191" spans="1:11" x14ac:dyDescent="0.25">
      <c r="A191" t="s">
        <v>436</v>
      </c>
      <c r="B191">
        <v>9</v>
      </c>
      <c r="C191">
        <v>21</v>
      </c>
      <c r="D191">
        <v>16</v>
      </c>
      <c r="E191">
        <v>3</v>
      </c>
      <c r="F191">
        <v>24</v>
      </c>
      <c r="H191">
        <f t="shared" si="8"/>
        <v>5.3967359176621592</v>
      </c>
      <c r="I191">
        <f t="shared" si="9"/>
        <v>-11.714586817100736</v>
      </c>
      <c r="J191">
        <f t="shared" si="10"/>
        <v>-0.17025347568363358</v>
      </c>
      <c r="K191">
        <f t="shared" si="11"/>
        <v>5.3967359176621592</v>
      </c>
    </row>
    <row r="192" spans="1:11" x14ac:dyDescent="0.25">
      <c r="A192" t="s">
        <v>437</v>
      </c>
      <c r="B192">
        <v>142</v>
      </c>
      <c r="C192">
        <v>79</v>
      </c>
      <c r="D192">
        <v>125</v>
      </c>
      <c r="E192">
        <v>5</v>
      </c>
      <c r="F192">
        <v>186</v>
      </c>
      <c r="H192">
        <f t="shared" si="8"/>
        <v>11.807398944821081</v>
      </c>
      <c r="I192">
        <f t="shared" si="9"/>
        <v>-24.165236422171553</v>
      </c>
      <c r="J192">
        <f t="shared" si="10"/>
        <v>5.5118917284573357</v>
      </c>
      <c r="K192">
        <f t="shared" si="11"/>
        <v>11.807398944821081</v>
      </c>
    </row>
    <row r="193" spans="1:11" x14ac:dyDescent="0.25">
      <c r="A193" t="s">
        <v>438</v>
      </c>
      <c r="B193">
        <v>27</v>
      </c>
      <c r="C193">
        <v>66</v>
      </c>
      <c r="D193">
        <v>5</v>
      </c>
      <c r="E193">
        <v>15</v>
      </c>
      <c r="F193">
        <v>77</v>
      </c>
      <c r="H193">
        <f t="shared" si="8"/>
        <v>10.099552856317253</v>
      </c>
      <c r="I193">
        <f t="shared" si="9"/>
        <v>-17.488543154617311</v>
      </c>
      <c r="J193">
        <f t="shared" si="10"/>
        <v>11.65612362652913</v>
      </c>
      <c r="K193">
        <f t="shared" si="11"/>
        <v>11.65612362652913</v>
      </c>
    </row>
    <row r="194" spans="1:11" x14ac:dyDescent="0.25">
      <c r="A194" t="s">
        <v>439</v>
      </c>
      <c r="B194">
        <v>267</v>
      </c>
      <c r="C194">
        <v>95</v>
      </c>
      <c r="D194">
        <v>190</v>
      </c>
      <c r="E194">
        <v>8</v>
      </c>
      <c r="F194">
        <v>144</v>
      </c>
      <c r="H194">
        <f t="shared" ref="H194:H257" si="12">-10.9845 -3.2959*LN(B194+1) -0.4205*LN(E194+1) +7.6279*LN(F194+1)</f>
        <v>7.6262603899742842</v>
      </c>
      <c r="I194">
        <f t="shared" ref="I194:I257" si="13">-5.8809 -7.4079*LN(B194+1) +1.0348*LN(D194+1) +2.576*LN(F194+1)</f>
        <v>-29.043253789108324</v>
      </c>
      <c r="J194">
        <f t="shared" ref="J194:J257" si="14">-8.2542 -2.5773*LN(C194+1) -4.4166*LN(D194+1) +8.8738*LN(F194+1)</f>
        <v>0.94745446731089089</v>
      </c>
      <c r="K194">
        <f t="shared" si="11"/>
        <v>7.6262603899742842</v>
      </c>
    </row>
    <row r="195" spans="1:11" x14ac:dyDescent="0.25">
      <c r="A195" t="s">
        <v>440</v>
      </c>
      <c r="B195">
        <v>41</v>
      </c>
      <c r="C195">
        <v>12</v>
      </c>
      <c r="D195">
        <v>33</v>
      </c>
      <c r="E195">
        <v>7</v>
      </c>
      <c r="F195">
        <v>41</v>
      </c>
      <c r="H195">
        <f t="shared" si="12"/>
        <v>4.3326796181271803</v>
      </c>
      <c r="I195">
        <f t="shared" si="13"/>
        <v>-20.2918679577106</v>
      </c>
      <c r="J195">
        <f t="shared" si="14"/>
        <v>2.727964786717596</v>
      </c>
      <c r="K195">
        <f t="shared" ref="K195:K258" si="15">MAX(H195:J195)</f>
        <v>4.3326796181271803</v>
      </c>
    </row>
    <row r="196" spans="1:11" x14ac:dyDescent="0.25">
      <c r="A196" t="s">
        <v>441</v>
      </c>
      <c r="B196">
        <v>0</v>
      </c>
      <c r="C196">
        <v>37</v>
      </c>
      <c r="D196">
        <v>28</v>
      </c>
      <c r="E196">
        <v>0</v>
      </c>
      <c r="F196">
        <v>32</v>
      </c>
      <c r="H196">
        <f t="shared" si="12"/>
        <v>15.686510028110167</v>
      </c>
      <c r="I196">
        <f t="shared" si="13"/>
        <v>6.6105812032076567</v>
      </c>
      <c r="J196">
        <f t="shared" si="14"/>
        <v>-1.4740407732398282</v>
      </c>
      <c r="K196">
        <f t="shared" si="15"/>
        <v>15.686510028110167</v>
      </c>
    </row>
    <row r="197" spans="1:11" x14ac:dyDescent="0.25">
      <c r="A197" t="s">
        <v>442</v>
      </c>
      <c r="B197">
        <v>92</v>
      </c>
      <c r="C197">
        <v>34</v>
      </c>
      <c r="D197">
        <v>0</v>
      </c>
      <c r="E197">
        <v>0</v>
      </c>
      <c r="F197">
        <v>18</v>
      </c>
      <c r="H197">
        <f t="shared" si="12"/>
        <v>-3.4636085803001251</v>
      </c>
      <c r="I197">
        <f t="shared" si="13"/>
        <v>-31.873068974997253</v>
      </c>
      <c r="J197">
        <f t="shared" si="14"/>
        <v>8.7109640544504892</v>
      </c>
      <c r="K197">
        <f t="shared" si="15"/>
        <v>8.7109640544504892</v>
      </c>
    </row>
    <row r="198" spans="1:11" x14ac:dyDescent="0.25">
      <c r="A198" t="s">
        <v>443</v>
      </c>
      <c r="B198">
        <v>768</v>
      </c>
      <c r="C198">
        <v>44</v>
      </c>
      <c r="D198">
        <v>582</v>
      </c>
      <c r="E198">
        <v>4</v>
      </c>
      <c r="F198">
        <v>469</v>
      </c>
      <c r="H198">
        <f t="shared" si="12"/>
        <v>13.369605753361242</v>
      </c>
      <c r="I198">
        <f t="shared" si="13"/>
        <v>-32.667829871007591</v>
      </c>
      <c r="J198">
        <f t="shared" si="14"/>
        <v>8.407272624144646</v>
      </c>
      <c r="K198">
        <f t="shared" si="15"/>
        <v>13.369605753361242</v>
      </c>
    </row>
    <row r="199" spans="1:11" x14ac:dyDescent="0.25">
      <c r="A199" t="s">
        <v>444</v>
      </c>
      <c r="B199">
        <v>73</v>
      </c>
      <c r="C199">
        <v>57</v>
      </c>
      <c r="D199">
        <v>50</v>
      </c>
      <c r="E199">
        <v>7</v>
      </c>
      <c r="F199">
        <v>75</v>
      </c>
      <c r="H199">
        <f t="shared" si="12"/>
        <v>6.9897275374021071</v>
      </c>
      <c r="I199">
        <f t="shared" si="13"/>
        <v>-22.540361554626447</v>
      </c>
      <c r="J199">
        <f t="shared" si="14"/>
        <v>2.345580654461294</v>
      </c>
      <c r="K199">
        <f t="shared" si="15"/>
        <v>6.9897275374021071</v>
      </c>
    </row>
    <row r="200" spans="1:11" x14ac:dyDescent="0.25">
      <c r="A200" t="s">
        <v>445</v>
      </c>
      <c r="B200">
        <v>136</v>
      </c>
      <c r="C200">
        <v>49</v>
      </c>
      <c r="D200">
        <v>52</v>
      </c>
      <c r="E200">
        <v>7</v>
      </c>
      <c r="F200">
        <v>156</v>
      </c>
      <c r="H200">
        <f t="shared" si="12"/>
        <v>10.493867076903065</v>
      </c>
      <c r="I200">
        <f t="shared" si="13"/>
        <v>-25.194279433721185</v>
      </c>
      <c r="J200">
        <f t="shared" si="14"/>
        <v>8.9962658702155451</v>
      </c>
      <c r="K200">
        <f t="shared" si="15"/>
        <v>10.493867076903065</v>
      </c>
    </row>
    <row r="201" spans="1:11" x14ac:dyDescent="0.25">
      <c r="A201" t="s">
        <v>446</v>
      </c>
      <c r="B201">
        <v>118</v>
      </c>
      <c r="C201">
        <v>46</v>
      </c>
      <c r="D201">
        <v>48</v>
      </c>
      <c r="E201">
        <v>3</v>
      </c>
      <c r="F201">
        <v>90</v>
      </c>
      <c r="H201">
        <f t="shared" si="12"/>
        <v>7.0894353299626758</v>
      </c>
      <c r="I201">
        <f t="shared" si="13"/>
        <v>-25.636939191348613</v>
      </c>
      <c r="J201">
        <f t="shared" si="14"/>
        <v>4.6626661464064867</v>
      </c>
      <c r="K201">
        <f t="shared" si="15"/>
        <v>7.0894353299626758</v>
      </c>
    </row>
    <row r="202" spans="1:11" x14ac:dyDescent="0.25">
      <c r="A202" t="s">
        <v>447</v>
      </c>
      <c r="B202">
        <v>14</v>
      </c>
      <c r="C202">
        <v>24</v>
      </c>
      <c r="D202">
        <v>7</v>
      </c>
      <c r="E202">
        <v>1</v>
      </c>
      <c r="F202">
        <v>18</v>
      </c>
      <c r="H202">
        <f t="shared" si="12"/>
        <v>2.2584550419454565</v>
      </c>
      <c r="I202">
        <f t="shared" si="13"/>
        <v>-16.205184167082017</v>
      </c>
      <c r="J202">
        <f t="shared" si="14"/>
        <v>0.39409243691117979</v>
      </c>
      <c r="K202">
        <f t="shared" si="15"/>
        <v>2.2584550419454565</v>
      </c>
    </row>
    <row r="203" spans="1:11" x14ac:dyDescent="0.25">
      <c r="A203" t="s">
        <v>448</v>
      </c>
      <c r="B203">
        <v>61</v>
      </c>
      <c r="C203">
        <v>4</v>
      </c>
      <c r="D203">
        <v>10</v>
      </c>
      <c r="E203">
        <v>2</v>
      </c>
      <c r="F203">
        <v>72</v>
      </c>
      <c r="H203">
        <f t="shared" si="12"/>
        <v>7.6781068840807585</v>
      </c>
      <c r="I203">
        <f t="shared" si="13"/>
        <v>-22.920733262285516</v>
      </c>
      <c r="J203">
        <f t="shared" si="14"/>
        <v>15.079930395304899</v>
      </c>
      <c r="K203">
        <f t="shared" si="15"/>
        <v>15.079930395304899</v>
      </c>
    </row>
    <row r="204" spans="1:11" x14ac:dyDescent="0.25">
      <c r="A204" t="s">
        <v>449</v>
      </c>
      <c r="B204">
        <v>18</v>
      </c>
      <c r="C204">
        <v>59</v>
      </c>
      <c r="D204">
        <v>21</v>
      </c>
      <c r="E204">
        <v>0</v>
      </c>
      <c r="F204">
        <v>9</v>
      </c>
      <c r="H204">
        <f t="shared" si="12"/>
        <v>-3.125187600585388</v>
      </c>
      <c r="I204">
        <f t="shared" si="13"/>
        <v>-18.562939583479224</v>
      </c>
      <c r="J204">
        <f t="shared" si="14"/>
        <v>-12.025772741506799</v>
      </c>
      <c r="K204">
        <f t="shared" si="15"/>
        <v>-3.125187600585388</v>
      </c>
    </row>
    <row r="205" spans="1:11" x14ac:dyDescent="0.25">
      <c r="A205" t="s">
        <v>450</v>
      </c>
      <c r="B205">
        <v>58</v>
      </c>
      <c r="C205">
        <v>27</v>
      </c>
      <c r="D205">
        <v>27</v>
      </c>
      <c r="E205">
        <v>19</v>
      </c>
      <c r="F205">
        <v>84</v>
      </c>
      <c r="H205">
        <f t="shared" si="12"/>
        <v>8.2047384369841723</v>
      </c>
      <c r="I205">
        <f t="shared" si="13"/>
        <v>-21.194454766860822</v>
      </c>
      <c r="J205">
        <f t="shared" si="14"/>
        <v>7.8638935961294081</v>
      </c>
      <c r="K205">
        <f t="shared" si="15"/>
        <v>8.2047384369841723</v>
      </c>
    </row>
    <row r="206" spans="1:11" x14ac:dyDescent="0.25">
      <c r="A206" t="s">
        <v>451</v>
      </c>
      <c r="B206">
        <v>337</v>
      </c>
      <c r="C206">
        <v>108</v>
      </c>
      <c r="D206">
        <v>152</v>
      </c>
      <c r="E206">
        <v>17</v>
      </c>
      <c r="F206">
        <v>224</v>
      </c>
      <c r="H206">
        <f t="shared" si="12"/>
        <v>9.9213939668572806</v>
      </c>
      <c r="I206">
        <f t="shared" si="13"/>
        <v>-29.860069892013172</v>
      </c>
      <c r="J206">
        <f t="shared" si="14"/>
        <v>5.4987487285905772</v>
      </c>
      <c r="K206">
        <f t="shared" si="15"/>
        <v>9.9213939668572806</v>
      </c>
    </row>
    <row r="207" spans="1:11" x14ac:dyDescent="0.25">
      <c r="A207" t="s">
        <v>452</v>
      </c>
      <c r="B207">
        <v>250</v>
      </c>
      <c r="C207">
        <v>32</v>
      </c>
      <c r="D207">
        <v>104</v>
      </c>
      <c r="E207">
        <v>7</v>
      </c>
      <c r="F207">
        <v>158</v>
      </c>
      <c r="H207">
        <f t="shared" si="12"/>
        <v>8.5948488537548862</v>
      </c>
      <c r="I207">
        <f t="shared" si="13"/>
        <v>-28.939487432532012</v>
      </c>
      <c r="J207">
        <f t="shared" si="14"/>
        <v>7.1600118889886133</v>
      </c>
      <c r="K207">
        <f t="shared" si="15"/>
        <v>8.5948488537548862</v>
      </c>
    </row>
    <row r="208" spans="1:11" x14ac:dyDescent="0.25">
      <c r="A208" t="s">
        <v>453</v>
      </c>
      <c r="B208">
        <v>64</v>
      </c>
      <c r="C208">
        <v>124</v>
      </c>
      <c r="D208">
        <v>10</v>
      </c>
      <c r="E208">
        <v>6</v>
      </c>
      <c r="F208">
        <v>0</v>
      </c>
      <c r="H208">
        <f t="shared" si="12"/>
        <v>-25.561118220526787</v>
      </c>
      <c r="I208">
        <f t="shared" si="13"/>
        <v>-34.32300142836813</v>
      </c>
      <c r="J208">
        <f t="shared" si="14"/>
        <v>-31.288757256990507</v>
      </c>
      <c r="K208">
        <f t="shared" si="15"/>
        <v>-25.561118220526787</v>
      </c>
    </row>
    <row r="209" spans="1:11" x14ac:dyDescent="0.25">
      <c r="A209" t="s">
        <v>454</v>
      </c>
      <c r="B209">
        <v>132</v>
      </c>
      <c r="C209">
        <v>202</v>
      </c>
      <c r="D209">
        <v>18</v>
      </c>
      <c r="E209">
        <v>4</v>
      </c>
      <c r="F209">
        <v>98</v>
      </c>
      <c r="H209">
        <f t="shared" si="12"/>
        <v>7.2717443709570198</v>
      </c>
      <c r="I209">
        <f t="shared" si="13"/>
        <v>-27.22418311736579</v>
      </c>
      <c r="J209">
        <f t="shared" si="14"/>
        <v>5.8238395609534237</v>
      </c>
      <c r="K209">
        <f t="shared" si="15"/>
        <v>7.2717443709570198</v>
      </c>
    </row>
    <row r="210" spans="1:11" x14ac:dyDescent="0.25">
      <c r="A210" t="s">
        <v>455</v>
      </c>
      <c r="B210">
        <v>60</v>
      </c>
      <c r="C210">
        <v>72</v>
      </c>
      <c r="D210">
        <v>19</v>
      </c>
      <c r="E210">
        <v>28</v>
      </c>
      <c r="F210">
        <v>149</v>
      </c>
      <c r="H210">
        <f t="shared" si="12"/>
        <v>12.271147894398698</v>
      </c>
      <c r="I210">
        <f t="shared" si="13"/>
        <v>-20.326462224143846</v>
      </c>
      <c r="J210">
        <f t="shared" si="14"/>
        <v>11.920423195701048</v>
      </c>
      <c r="K210">
        <f t="shared" si="15"/>
        <v>12.271147894398698</v>
      </c>
    </row>
    <row r="211" spans="1:11" x14ac:dyDescent="0.25">
      <c r="A211" t="s">
        <v>456</v>
      </c>
      <c r="B211">
        <v>37</v>
      </c>
      <c r="C211">
        <v>39</v>
      </c>
      <c r="D211">
        <v>33</v>
      </c>
      <c r="E211">
        <v>31</v>
      </c>
      <c r="F211">
        <v>36</v>
      </c>
      <c r="H211">
        <f t="shared" si="12"/>
        <v>3.1127585748893978</v>
      </c>
      <c r="I211">
        <f t="shared" si="13"/>
        <v>-19.876972098792763</v>
      </c>
      <c r="J211">
        <f t="shared" si="14"/>
        <v>-1.2935095368852743</v>
      </c>
      <c r="K211">
        <f t="shared" si="15"/>
        <v>3.1127585748893978</v>
      </c>
    </row>
    <row r="212" spans="1:11" x14ac:dyDescent="0.25">
      <c r="A212" t="s">
        <v>457</v>
      </c>
      <c r="B212">
        <v>22</v>
      </c>
      <c r="C212">
        <v>28</v>
      </c>
      <c r="D212">
        <v>9</v>
      </c>
      <c r="E212">
        <v>9</v>
      </c>
      <c r="F212">
        <v>41</v>
      </c>
      <c r="H212">
        <f t="shared" si="12"/>
        <v>6.223557663418827</v>
      </c>
      <c r="I212">
        <f t="shared" si="13"/>
        <v>-17.097375611253348</v>
      </c>
      <c r="J212">
        <f t="shared" si="14"/>
        <v>6.0650037943813118</v>
      </c>
      <c r="K212">
        <f t="shared" si="15"/>
        <v>6.223557663418827</v>
      </c>
    </row>
    <row r="213" spans="1:11" x14ac:dyDescent="0.25">
      <c r="A213" t="s">
        <v>458</v>
      </c>
      <c r="B213">
        <v>20</v>
      </c>
      <c r="C213">
        <v>15</v>
      </c>
      <c r="D213">
        <v>16</v>
      </c>
      <c r="E213">
        <v>5</v>
      </c>
      <c r="F213">
        <v>23</v>
      </c>
      <c r="H213">
        <f t="shared" si="12"/>
        <v>2.4695004532080702</v>
      </c>
      <c r="I213">
        <f t="shared" si="13"/>
        <v>-17.315941931005668</v>
      </c>
      <c r="J213">
        <f t="shared" si="14"/>
        <v>0.28825111055432728</v>
      </c>
      <c r="K213">
        <f t="shared" si="15"/>
        <v>2.4695004532080702</v>
      </c>
    </row>
    <row r="214" spans="1:11" x14ac:dyDescent="0.25">
      <c r="A214" t="s">
        <v>459</v>
      </c>
      <c r="B214">
        <v>81</v>
      </c>
      <c r="C214">
        <v>34</v>
      </c>
      <c r="D214">
        <v>39</v>
      </c>
      <c r="E214">
        <v>6</v>
      </c>
      <c r="F214">
        <v>63</v>
      </c>
      <c r="H214">
        <f t="shared" si="12"/>
        <v>5.3966830868232307</v>
      </c>
      <c r="I214">
        <f t="shared" si="13"/>
        <v>-23.994900229957246</v>
      </c>
      <c r="J214">
        <f t="shared" si="14"/>
        <v>3.1953931492007754</v>
      </c>
      <c r="K214">
        <f t="shared" si="15"/>
        <v>5.3966830868232307</v>
      </c>
    </row>
    <row r="215" spans="1:11" x14ac:dyDescent="0.25">
      <c r="A215" t="s">
        <v>460</v>
      </c>
      <c r="B215">
        <v>63</v>
      </c>
      <c r="C215">
        <v>51</v>
      </c>
      <c r="D215">
        <v>26</v>
      </c>
      <c r="E215">
        <v>26</v>
      </c>
      <c r="F215">
        <v>107</v>
      </c>
      <c r="H215">
        <f t="shared" si="12"/>
        <v>9.6371666307808752</v>
      </c>
      <c r="I215">
        <f t="shared" si="13"/>
        <v>-21.217787963206838</v>
      </c>
      <c r="J215">
        <f t="shared" si="14"/>
        <v>8.5541625449602634</v>
      </c>
      <c r="K215">
        <f t="shared" si="15"/>
        <v>9.6371666307808752</v>
      </c>
    </row>
    <row r="216" spans="1:11" x14ac:dyDescent="0.25">
      <c r="A216" t="s">
        <v>461</v>
      </c>
      <c r="B216">
        <v>36</v>
      </c>
      <c r="C216">
        <v>33</v>
      </c>
      <c r="D216">
        <v>16</v>
      </c>
      <c r="E216">
        <v>0</v>
      </c>
      <c r="F216">
        <v>44</v>
      </c>
      <c r="H216">
        <f t="shared" si="12"/>
        <v>6.1511164574349237</v>
      </c>
      <c r="I216">
        <f t="shared" si="13"/>
        <v>-19.892447062999434</v>
      </c>
      <c r="J216">
        <f t="shared" si="14"/>
        <v>3.9237025662719418</v>
      </c>
      <c r="K216">
        <f t="shared" si="15"/>
        <v>6.1511164574349237</v>
      </c>
    </row>
    <row r="217" spans="1:11" x14ac:dyDescent="0.25">
      <c r="A217" t="s">
        <v>462</v>
      </c>
      <c r="B217">
        <v>13</v>
      </c>
      <c r="C217">
        <v>16</v>
      </c>
      <c r="D217">
        <v>10</v>
      </c>
      <c r="E217">
        <v>0</v>
      </c>
      <c r="F217">
        <v>13</v>
      </c>
      <c r="H217">
        <f t="shared" si="12"/>
        <v>0.44789635189330212</v>
      </c>
      <c r="I217">
        <f t="shared" si="13"/>
        <v>-16.151219082676214</v>
      </c>
      <c r="J217">
        <f t="shared" si="14"/>
        <v>-2.7283180819374913</v>
      </c>
      <c r="K217">
        <f t="shared" si="15"/>
        <v>0.44789635189330212</v>
      </c>
    </row>
    <row r="218" spans="1:11" x14ac:dyDescent="0.25">
      <c r="A218" t="s">
        <v>463</v>
      </c>
      <c r="B218">
        <v>5</v>
      </c>
      <c r="C218">
        <v>5</v>
      </c>
      <c r="D218">
        <v>3</v>
      </c>
      <c r="E218">
        <v>1</v>
      </c>
      <c r="F218">
        <v>20</v>
      </c>
      <c r="H218">
        <f t="shared" si="12"/>
        <v>6.0418842786562941</v>
      </c>
      <c r="I218">
        <f t="shared" si="13"/>
        <v>-9.8768477676321034</v>
      </c>
      <c r="J218">
        <f t="shared" si="14"/>
        <v>8.0216738525065345</v>
      </c>
      <c r="K218">
        <f t="shared" si="15"/>
        <v>8.0216738525065345</v>
      </c>
    </row>
    <row r="219" spans="1:11" x14ac:dyDescent="0.25">
      <c r="A219" t="s">
        <v>464</v>
      </c>
      <c r="B219">
        <v>101</v>
      </c>
      <c r="C219">
        <v>197</v>
      </c>
      <c r="D219">
        <v>38</v>
      </c>
      <c r="E219">
        <v>42</v>
      </c>
      <c r="F219">
        <v>198</v>
      </c>
      <c r="H219">
        <f t="shared" si="12"/>
        <v>12.56726732856318</v>
      </c>
      <c r="I219">
        <f t="shared" si="13"/>
        <v>-22.715629283623294</v>
      </c>
      <c r="J219">
        <f t="shared" si="14"/>
        <v>8.9075913691349697</v>
      </c>
      <c r="K219">
        <f t="shared" si="15"/>
        <v>12.56726732856318</v>
      </c>
    </row>
    <row r="220" spans="1:11" x14ac:dyDescent="0.25">
      <c r="A220" t="s">
        <v>465</v>
      </c>
      <c r="B220">
        <v>82</v>
      </c>
      <c r="C220">
        <v>14</v>
      </c>
      <c r="D220">
        <v>47</v>
      </c>
      <c r="E220">
        <v>3</v>
      </c>
      <c r="F220">
        <v>53</v>
      </c>
      <c r="H220">
        <f t="shared" si="12"/>
        <v>4.2960778706999072</v>
      </c>
      <c r="I220">
        <f t="shared" si="13"/>
        <v>-24.333687628459355</v>
      </c>
      <c r="J220">
        <f t="shared" si="14"/>
        <v>3.0662424643255335</v>
      </c>
      <c r="K220">
        <f t="shared" si="15"/>
        <v>4.2960778706999072</v>
      </c>
    </row>
    <row r="221" spans="1:11" x14ac:dyDescent="0.25">
      <c r="A221" t="s">
        <v>466</v>
      </c>
      <c r="B221">
        <v>64</v>
      </c>
      <c r="C221">
        <v>2</v>
      </c>
      <c r="D221">
        <v>64</v>
      </c>
      <c r="E221">
        <v>0</v>
      </c>
      <c r="F221">
        <v>0</v>
      </c>
      <c r="H221">
        <f t="shared" si="12"/>
        <v>-24.742863002849028</v>
      </c>
      <c r="I221">
        <f t="shared" si="13"/>
        <v>-32.484687509771881</v>
      </c>
      <c r="J221">
        <f t="shared" si="14"/>
        <v>-29.522252267805388</v>
      </c>
      <c r="K221">
        <f t="shared" si="15"/>
        <v>-24.742863002849028</v>
      </c>
    </row>
    <row r="222" spans="1:11" x14ac:dyDescent="0.25">
      <c r="A222" t="s">
        <v>467</v>
      </c>
      <c r="B222">
        <v>40</v>
      </c>
      <c r="C222">
        <v>2</v>
      </c>
      <c r="D222">
        <v>13</v>
      </c>
      <c r="E222">
        <v>25</v>
      </c>
      <c r="F222">
        <v>14</v>
      </c>
      <c r="H222">
        <f t="shared" si="12"/>
        <v>-3.9373556399012131</v>
      </c>
      <c r="I222">
        <f t="shared" si="13"/>
        <v>-23.68383667021368</v>
      </c>
      <c r="J222">
        <f t="shared" si="14"/>
        <v>1.2893818209777166</v>
      </c>
      <c r="K222">
        <f t="shared" si="15"/>
        <v>1.2893818209777166</v>
      </c>
    </row>
    <row r="223" spans="1:11" x14ac:dyDescent="0.25">
      <c r="A223" t="s">
        <v>468</v>
      </c>
      <c r="B223">
        <v>34</v>
      </c>
      <c r="C223">
        <v>32</v>
      </c>
      <c r="D223">
        <v>19</v>
      </c>
      <c r="E223">
        <v>0</v>
      </c>
      <c r="F223">
        <v>35</v>
      </c>
      <c r="H223">
        <f t="shared" si="12"/>
        <v>4.632152434786402</v>
      </c>
      <c r="I223">
        <f t="shared" si="13"/>
        <v>-19.887434362570815</v>
      </c>
      <c r="J223">
        <f t="shared" si="14"/>
        <v>1.3027302585257097</v>
      </c>
      <c r="K223">
        <f t="shared" si="15"/>
        <v>4.632152434786402</v>
      </c>
    </row>
    <row r="224" spans="1:11" x14ac:dyDescent="0.25">
      <c r="A224" t="s">
        <v>469</v>
      </c>
      <c r="B224">
        <v>287</v>
      </c>
      <c r="C224">
        <v>90</v>
      </c>
      <c r="D224">
        <v>68</v>
      </c>
      <c r="E224">
        <v>0</v>
      </c>
      <c r="F224">
        <v>44</v>
      </c>
      <c r="H224">
        <f t="shared" si="12"/>
        <v>-0.6122106407610417</v>
      </c>
      <c r="I224">
        <f t="shared" si="13"/>
        <v>-33.644128956193484</v>
      </c>
      <c r="J224">
        <f t="shared" si="14"/>
        <v>-4.8008313926262716</v>
      </c>
      <c r="K224">
        <f t="shared" si="15"/>
        <v>-0.6122106407610417</v>
      </c>
    </row>
    <row r="225" spans="1:11" x14ac:dyDescent="0.25">
      <c r="A225" t="s">
        <v>470</v>
      </c>
      <c r="B225">
        <v>129</v>
      </c>
      <c r="C225">
        <v>29</v>
      </c>
      <c r="D225">
        <v>59</v>
      </c>
      <c r="E225">
        <v>9</v>
      </c>
      <c r="F225">
        <v>78</v>
      </c>
      <c r="H225">
        <f t="shared" si="12"/>
        <v>5.3340674469726466</v>
      </c>
      <c r="I225">
        <f t="shared" si="13"/>
        <v>-26.446583034587427</v>
      </c>
      <c r="J225">
        <f t="shared" si="14"/>
        <v>3.6704181479538462</v>
      </c>
      <c r="K225">
        <f t="shared" si="15"/>
        <v>5.3340674469726466</v>
      </c>
    </row>
    <row r="226" spans="1:11" x14ac:dyDescent="0.25">
      <c r="A226" t="s">
        <v>471</v>
      </c>
      <c r="B226">
        <v>465</v>
      </c>
      <c r="C226">
        <v>16</v>
      </c>
      <c r="D226">
        <v>272</v>
      </c>
      <c r="E226">
        <v>0</v>
      </c>
      <c r="F226">
        <v>483</v>
      </c>
      <c r="H226">
        <f t="shared" si="12"/>
        <v>15.921204028429084</v>
      </c>
      <c r="I226">
        <f t="shared" si="13"/>
        <v>-29.666680625679923</v>
      </c>
      <c r="J226">
        <f t="shared" si="14"/>
        <v>14.52755116297206</v>
      </c>
      <c r="K226">
        <f t="shared" si="15"/>
        <v>15.921204028429084</v>
      </c>
    </row>
    <row r="227" spans="1:11" x14ac:dyDescent="0.25">
      <c r="A227" t="s">
        <v>472</v>
      </c>
      <c r="B227">
        <v>0</v>
      </c>
      <c r="C227">
        <v>0</v>
      </c>
      <c r="D227">
        <v>0</v>
      </c>
      <c r="E227">
        <v>0</v>
      </c>
      <c r="F227">
        <v>438</v>
      </c>
      <c r="H227">
        <f t="shared" si="12"/>
        <v>35.427453072996101</v>
      </c>
      <c r="I227">
        <f t="shared" si="13"/>
        <v>9.7927704880816435</v>
      </c>
      <c r="J227">
        <f t="shared" si="14"/>
        <v>45.738430891746447</v>
      </c>
      <c r="K227">
        <f t="shared" si="15"/>
        <v>45.738430891746447</v>
      </c>
    </row>
    <row r="228" spans="1:11" x14ac:dyDescent="0.25">
      <c r="A228" t="s">
        <v>473</v>
      </c>
      <c r="B228">
        <v>42</v>
      </c>
      <c r="C228">
        <v>157</v>
      </c>
      <c r="D228">
        <v>131</v>
      </c>
      <c r="E228">
        <v>3</v>
      </c>
      <c r="F228">
        <v>161</v>
      </c>
      <c r="H228">
        <f t="shared" si="12"/>
        <v>14.843699845353768</v>
      </c>
      <c r="I228">
        <f t="shared" si="13"/>
        <v>-15.58512274799534</v>
      </c>
      <c r="J228">
        <f t="shared" si="14"/>
        <v>2.2789032096697639</v>
      </c>
      <c r="K228">
        <f t="shared" si="15"/>
        <v>14.843699845353768</v>
      </c>
    </row>
    <row r="229" spans="1:11" x14ac:dyDescent="0.25">
      <c r="A229" t="s">
        <v>474</v>
      </c>
      <c r="B229">
        <v>49</v>
      </c>
      <c r="C229">
        <v>102</v>
      </c>
      <c r="D229">
        <v>105</v>
      </c>
      <c r="E229">
        <v>0</v>
      </c>
      <c r="F229">
        <v>0</v>
      </c>
      <c r="H229">
        <f t="shared" si="12"/>
        <v>-23.878136623590628</v>
      </c>
      <c r="I229">
        <f t="shared" si="13"/>
        <v>-30.035048447323994</v>
      </c>
      <c r="J229">
        <f t="shared" si="14"/>
        <v>-40.795832124419597</v>
      </c>
      <c r="K229">
        <f t="shared" si="15"/>
        <v>-23.878136623590628</v>
      </c>
    </row>
    <row r="230" spans="1:11" x14ac:dyDescent="0.25">
      <c r="A230" t="s">
        <v>475</v>
      </c>
      <c r="B230">
        <v>66</v>
      </c>
      <c r="C230">
        <v>22</v>
      </c>
      <c r="D230">
        <v>52</v>
      </c>
      <c r="E230">
        <v>4</v>
      </c>
      <c r="F230">
        <v>131</v>
      </c>
      <c r="H230">
        <f t="shared" si="12"/>
        <v>11.726009738867358</v>
      </c>
      <c r="I230">
        <f t="shared" si="13"/>
        <v>-20.342286630460112</v>
      </c>
      <c r="J230">
        <f t="shared" si="14"/>
        <v>9.4585071925384341</v>
      </c>
      <c r="K230">
        <f t="shared" si="15"/>
        <v>11.726009738867358</v>
      </c>
    </row>
    <row r="231" spans="1:11" x14ac:dyDescent="0.25">
      <c r="A231" t="s">
        <v>476</v>
      </c>
      <c r="B231">
        <v>31</v>
      </c>
      <c r="C231">
        <v>100</v>
      </c>
      <c r="D231">
        <v>48</v>
      </c>
      <c r="E231">
        <v>3</v>
      </c>
      <c r="F231">
        <v>129</v>
      </c>
      <c r="H231">
        <f t="shared" si="12"/>
        <v>14.138910293741603</v>
      </c>
      <c r="I231">
        <f t="shared" si="13"/>
        <v>-14.988700605491633</v>
      </c>
      <c r="J231">
        <f t="shared" si="14"/>
        <v>5.8561635697623728</v>
      </c>
      <c r="K231">
        <f t="shared" si="15"/>
        <v>14.138910293741603</v>
      </c>
    </row>
    <row r="232" spans="1:11" x14ac:dyDescent="0.25">
      <c r="A232" t="s">
        <v>477</v>
      </c>
      <c r="B232">
        <v>66</v>
      </c>
      <c r="C232">
        <v>146</v>
      </c>
      <c r="D232">
        <v>0</v>
      </c>
      <c r="E232">
        <v>0</v>
      </c>
      <c r="F232">
        <v>169</v>
      </c>
      <c r="H232">
        <f t="shared" si="12"/>
        <v>14.332610493725014</v>
      </c>
      <c r="I232">
        <f t="shared" si="13"/>
        <v>-23.799025681344858</v>
      </c>
      <c r="J232">
        <f t="shared" si="14"/>
        <v>24.458006264791777</v>
      </c>
      <c r="K232">
        <f t="shared" si="15"/>
        <v>24.458006264791777</v>
      </c>
    </row>
    <row r="233" spans="1:11" x14ac:dyDescent="0.25">
      <c r="A233" t="s">
        <v>478</v>
      </c>
      <c r="B233">
        <v>62</v>
      </c>
      <c r="C233">
        <v>10</v>
      </c>
      <c r="D233">
        <v>27</v>
      </c>
      <c r="E233">
        <v>0</v>
      </c>
      <c r="F233">
        <v>203</v>
      </c>
      <c r="H233">
        <f t="shared" si="12"/>
        <v>15.92622975633045</v>
      </c>
      <c r="I233">
        <f t="shared" si="13"/>
        <v>-19.425185408363831</v>
      </c>
      <c r="J233">
        <f t="shared" si="14"/>
        <v>18.040623275151756</v>
      </c>
      <c r="K233">
        <f t="shared" si="15"/>
        <v>18.040623275151756</v>
      </c>
    </row>
    <row r="234" spans="1:11" x14ac:dyDescent="0.25">
      <c r="A234" t="s">
        <v>479</v>
      </c>
      <c r="B234">
        <v>107</v>
      </c>
      <c r="C234">
        <v>60</v>
      </c>
      <c r="D234">
        <v>128</v>
      </c>
      <c r="E234">
        <v>8</v>
      </c>
      <c r="F234">
        <v>185</v>
      </c>
      <c r="H234">
        <f t="shared" si="12"/>
        <v>12.521203806168337</v>
      </c>
      <c r="I234">
        <f t="shared" si="13"/>
        <v>-22.075202609894841</v>
      </c>
      <c r="J234">
        <f t="shared" si="14"/>
        <v>6.0592281579585645</v>
      </c>
      <c r="K234">
        <f t="shared" si="15"/>
        <v>12.521203806168337</v>
      </c>
    </row>
    <row r="235" spans="1:11" x14ac:dyDescent="0.25">
      <c r="A235" t="s">
        <v>480</v>
      </c>
      <c r="B235">
        <v>9</v>
      </c>
      <c r="C235">
        <v>12</v>
      </c>
      <c r="D235">
        <v>8</v>
      </c>
      <c r="E235">
        <v>5</v>
      </c>
      <c r="F235">
        <v>38</v>
      </c>
      <c r="H235">
        <f t="shared" si="12"/>
        <v>8.618256815702857</v>
      </c>
      <c r="I235">
        <f t="shared" si="13"/>
        <v>-11.227197317333104</v>
      </c>
      <c r="J235">
        <f t="shared" si="14"/>
        <v>7.9406072881764871</v>
      </c>
      <c r="K235">
        <f t="shared" si="15"/>
        <v>8.618256815702857</v>
      </c>
    </row>
    <row r="236" spans="1:11" x14ac:dyDescent="0.25">
      <c r="A236" t="s">
        <v>481</v>
      </c>
      <c r="B236">
        <v>82</v>
      </c>
      <c r="C236">
        <v>4</v>
      </c>
      <c r="D236">
        <v>12</v>
      </c>
      <c r="E236">
        <v>25</v>
      </c>
      <c r="F236">
        <v>63</v>
      </c>
      <c r="H236">
        <f t="shared" si="12"/>
        <v>4.8049579180843978</v>
      </c>
      <c r="I236">
        <f t="shared" si="13"/>
        <v>-25.247736920660699</v>
      </c>
      <c r="J236">
        <f t="shared" si="14"/>
        <v>13.174537041236022</v>
      </c>
      <c r="K236">
        <f t="shared" si="15"/>
        <v>13.174537041236022</v>
      </c>
    </row>
    <row r="237" spans="1:11" x14ac:dyDescent="0.25">
      <c r="A237" t="s">
        <v>482</v>
      </c>
      <c r="B237">
        <v>197</v>
      </c>
      <c r="C237">
        <v>24</v>
      </c>
      <c r="D237">
        <v>54</v>
      </c>
      <c r="E237">
        <v>14</v>
      </c>
      <c r="F237">
        <v>118</v>
      </c>
      <c r="H237">
        <f t="shared" si="12"/>
        <v>6.90184167707584</v>
      </c>
      <c r="I237">
        <f t="shared" si="13"/>
        <v>-28.598042838348178</v>
      </c>
      <c r="J237">
        <f t="shared" si="14"/>
        <v>8.1599896438425432</v>
      </c>
      <c r="K237">
        <f t="shared" si="15"/>
        <v>8.1599896438425432</v>
      </c>
    </row>
    <row r="238" spans="1:11" x14ac:dyDescent="0.25">
      <c r="A238" t="s">
        <v>483</v>
      </c>
      <c r="B238">
        <v>67</v>
      </c>
      <c r="C238">
        <v>14</v>
      </c>
      <c r="D238">
        <v>2</v>
      </c>
      <c r="E238">
        <v>20</v>
      </c>
      <c r="F238">
        <v>0</v>
      </c>
      <c r="H238">
        <f t="shared" si="12"/>
        <v>-26.171797130552633</v>
      </c>
      <c r="I238">
        <f t="shared" si="13"/>
        <v>-36.001747132860324</v>
      </c>
      <c r="J238">
        <f t="shared" si="14"/>
        <v>-20.085788817432302</v>
      </c>
      <c r="K238">
        <f t="shared" si="15"/>
        <v>-20.085788817432302</v>
      </c>
    </row>
    <row r="239" spans="1:11" x14ac:dyDescent="0.25">
      <c r="A239" t="s">
        <v>484</v>
      </c>
      <c r="B239">
        <v>57</v>
      </c>
      <c r="C239">
        <v>0</v>
      </c>
      <c r="D239">
        <v>1</v>
      </c>
      <c r="E239">
        <v>0</v>
      </c>
      <c r="F239">
        <v>19</v>
      </c>
      <c r="H239">
        <f t="shared" si="12"/>
        <v>-1.516167909017458</v>
      </c>
      <c r="I239">
        <f t="shared" si="13"/>
        <v>-27.525980738708302</v>
      </c>
      <c r="J239">
        <f t="shared" si="14"/>
        <v>15.267975211402346</v>
      </c>
      <c r="K239">
        <f t="shared" si="15"/>
        <v>15.267975211402346</v>
      </c>
    </row>
    <row r="240" spans="1:11" x14ac:dyDescent="0.25">
      <c r="A240" t="s">
        <v>485</v>
      </c>
      <c r="B240">
        <v>203</v>
      </c>
      <c r="C240">
        <v>144</v>
      </c>
      <c r="D240">
        <v>147</v>
      </c>
      <c r="E240">
        <v>1</v>
      </c>
      <c r="F240">
        <v>72</v>
      </c>
      <c r="H240">
        <f t="shared" si="12"/>
        <v>3.9232354939992078</v>
      </c>
      <c r="I240">
        <f t="shared" si="13"/>
        <v>-29.053662321109201</v>
      </c>
      <c r="J240">
        <f t="shared" si="14"/>
        <v>-5.0787446137845436</v>
      </c>
      <c r="K240">
        <f t="shared" si="15"/>
        <v>3.9232354939992078</v>
      </c>
    </row>
    <row r="241" spans="1:11" x14ac:dyDescent="0.25">
      <c r="A241" t="s">
        <v>486</v>
      </c>
      <c r="B241">
        <v>47</v>
      </c>
      <c r="C241">
        <v>0</v>
      </c>
      <c r="D241">
        <v>52</v>
      </c>
      <c r="E241">
        <v>3</v>
      </c>
      <c r="F241">
        <v>62</v>
      </c>
      <c r="H241">
        <f t="shared" si="12"/>
        <v>7.2768891887397373</v>
      </c>
      <c r="I241">
        <f t="shared" si="13"/>
        <v>-19.777196841376238</v>
      </c>
      <c r="J241">
        <f t="shared" si="14"/>
        <v>10.975957669658875</v>
      </c>
      <c r="K241">
        <f t="shared" si="15"/>
        <v>10.975957669658875</v>
      </c>
    </row>
    <row r="242" spans="1:11" x14ac:dyDescent="0.25">
      <c r="A242" t="s">
        <v>487</v>
      </c>
      <c r="B242">
        <v>68</v>
      </c>
      <c r="C242">
        <v>246</v>
      </c>
      <c r="D242">
        <v>149</v>
      </c>
      <c r="E242">
        <v>87</v>
      </c>
      <c r="F242">
        <v>183</v>
      </c>
      <c r="H242">
        <f t="shared" si="12"/>
        <v>12.956596706475391</v>
      </c>
      <c r="I242">
        <f t="shared" si="13"/>
        <v>-18.628057661474486</v>
      </c>
      <c r="J242">
        <f t="shared" si="14"/>
        <v>1.6927785259738073</v>
      </c>
      <c r="K242">
        <f t="shared" si="15"/>
        <v>12.956596706475391</v>
      </c>
    </row>
    <row r="243" spans="1:11" x14ac:dyDescent="0.25">
      <c r="A243" t="s">
        <v>488</v>
      </c>
      <c r="B243">
        <v>305</v>
      </c>
      <c r="C243">
        <v>135</v>
      </c>
      <c r="D243">
        <v>200</v>
      </c>
      <c r="E243">
        <v>28</v>
      </c>
      <c r="F243">
        <v>367</v>
      </c>
      <c r="H243">
        <f t="shared" si="12"/>
        <v>13.801453810024626</v>
      </c>
      <c r="I243">
        <f t="shared" si="13"/>
        <v>-27.573564509170335</v>
      </c>
      <c r="J243">
        <f t="shared" si="14"/>
        <v>8.0889844827822159</v>
      </c>
      <c r="K243">
        <f t="shared" si="15"/>
        <v>13.801453810024626</v>
      </c>
    </row>
    <row r="244" spans="1:11" x14ac:dyDescent="0.25">
      <c r="A244" t="s">
        <v>489</v>
      </c>
      <c r="B244">
        <v>817</v>
      </c>
      <c r="C244">
        <v>54</v>
      </c>
      <c r="D244">
        <v>230</v>
      </c>
      <c r="E244">
        <v>11</v>
      </c>
      <c r="F244">
        <v>176</v>
      </c>
      <c r="H244">
        <f t="shared" si="12"/>
        <v>5.3486017236550651</v>
      </c>
      <c r="I244">
        <f t="shared" si="13"/>
        <v>-36.599089945361342</v>
      </c>
      <c r="J244">
        <f t="shared" si="14"/>
        <v>3.3128356183234402</v>
      </c>
      <c r="K244">
        <f t="shared" si="15"/>
        <v>5.3486017236550651</v>
      </c>
    </row>
    <row r="245" spans="1:11" x14ac:dyDescent="0.25">
      <c r="A245" t="s">
        <v>490</v>
      </c>
      <c r="B245">
        <v>1586</v>
      </c>
      <c r="C245">
        <v>61</v>
      </c>
      <c r="D245">
        <v>991</v>
      </c>
      <c r="E245">
        <v>0</v>
      </c>
      <c r="F245">
        <v>1642</v>
      </c>
      <c r="H245">
        <f t="shared" si="12"/>
        <v>21.205133669693481</v>
      </c>
      <c r="I245">
        <f t="shared" si="13"/>
        <v>-34.260908698105197</v>
      </c>
      <c r="J245">
        <f t="shared" si="14"/>
        <v>16.339711511428021</v>
      </c>
      <c r="K245">
        <f t="shared" si="15"/>
        <v>21.205133669693481</v>
      </c>
    </row>
    <row r="246" spans="1:11" x14ac:dyDescent="0.25">
      <c r="A246" t="s">
        <v>491</v>
      </c>
      <c r="B246">
        <v>103</v>
      </c>
      <c r="C246">
        <v>65</v>
      </c>
      <c r="D246">
        <v>37</v>
      </c>
      <c r="E246">
        <v>11</v>
      </c>
      <c r="F246">
        <v>112</v>
      </c>
      <c r="H246">
        <f t="shared" si="12"/>
        <v>8.7231903316399624</v>
      </c>
      <c r="I246">
        <f t="shared" si="13"/>
        <v>-24.344158162661515</v>
      </c>
      <c r="J246">
        <f t="shared" si="14"/>
        <v>6.8319338260173055</v>
      </c>
      <c r="K246">
        <f t="shared" si="15"/>
        <v>8.7231903316399624</v>
      </c>
    </row>
    <row r="247" spans="1:11" x14ac:dyDescent="0.25">
      <c r="A247" t="s">
        <v>492</v>
      </c>
      <c r="B247">
        <v>24</v>
      </c>
      <c r="C247">
        <v>0</v>
      </c>
      <c r="D247">
        <v>51</v>
      </c>
      <c r="E247">
        <v>3</v>
      </c>
      <c r="F247">
        <v>41</v>
      </c>
      <c r="H247">
        <f t="shared" si="12"/>
        <v>6.3340404712696916</v>
      </c>
      <c r="I247">
        <f t="shared" si="13"/>
        <v>-16.009026286355123</v>
      </c>
      <c r="J247">
        <f t="shared" si="14"/>
        <v>7.4620696512362237</v>
      </c>
      <c r="K247">
        <f t="shared" si="15"/>
        <v>7.4620696512362237</v>
      </c>
    </row>
    <row r="248" spans="1:11" x14ac:dyDescent="0.25">
      <c r="A248" t="s">
        <v>493</v>
      </c>
      <c r="B248">
        <v>105</v>
      </c>
      <c r="C248">
        <v>0</v>
      </c>
      <c r="D248">
        <v>49</v>
      </c>
      <c r="E248">
        <v>21</v>
      </c>
      <c r="F248">
        <v>146</v>
      </c>
      <c r="H248">
        <f t="shared" si="12"/>
        <v>10.412008466768395</v>
      </c>
      <c r="I248">
        <f t="shared" si="13"/>
        <v>-23.523674715713703</v>
      </c>
      <c r="J248">
        <f t="shared" si="14"/>
        <v>18.752059882783197</v>
      </c>
      <c r="K248">
        <f t="shared" si="15"/>
        <v>18.752059882783197</v>
      </c>
    </row>
    <row r="249" spans="1:11" x14ac:dyDescent="0.25">
      <c r="A249" t="s">
        <v>494</v>
      </c>
      <c r="B249">
        <v>2</v>
      </c>
      <c r="C249">
        <v>0</v>
      </c>
      <c r="D249">
        <v>0</v>
      </c>
      <c r="E249">
        <v>0</v>
      </c>
      <c r="F249">
        <v>96</v>
      </c>
      <c r="H249">
        <f t="shared" si="12"/>
        <v>20.290021630704729</v>
      </c>
      <c r="I249">
        <f t="shared" si="13"/>
        <v>-2.2348544925997764</v>
      </c>
      <c r="J249">
        <f t="shared" si="14"/>
        <v>32.340870281043308</v>
      </c>
      <c r="K249">
        <f t="shared" si="15"/>
        <v>32.340870281043308</v>
      </c>
    </row>
    <row r="250" spans="1:11" x14ac:dyDescent="0.25">
      <c r="A250" t="s">
        <v>495</v>
      </c>
      <c r="B250">
        <v>6</v>
      </c>
      <c r="C250">
        <v>0</v>
      </c>
      <c r="D250">
        <v>4</v>
      </c>
      <c r="E250">
        <v>0</v>
      </c>
      <c r="F250">
        <v>119</v>
      </c>
      <c r="H250">
        <f t="shared" si="12"/>
        <v>19.120483004495764</v>
      </c>
      <c r="I250">
        <f t="shared" si="13"/>
        <v>-6.2979827119934964</v>
      </c>
      <c r="J250">
        <f t="shared" si="14"/>
        <v>27.120800743042864</v>
      </c>
      <c r="K250">
        <f t="shared" si="15"/>
        <v>27.120800743042864</v>
      </c>
    </row>
    <row r="251" spans="1:11" x14ac:dyDescent="0.25">
      <c r="A251" t="s">
        <v>496</v>
      </c>
      <c r="B251">
        <v>127</v>
      </c>
      <c r="C251">
        <v>342</v>
      </c>
      <c r="D251">
        <v>101</v>
      </c>
      <c r="E251">
        <v>10</v>
      </c>
      <c r="F251">
        <v>42</v>
      </c>
      <c r="H251">
        <f t="shared" si="12"/>
        <v>0.70543685343454854</v>
      </c>
      <c r="I251">
        <f t="shared" si="13"/>
        <v>-27.349481626876944</v>
      </c>
      <c r="J251">
        <f t="shared" si="14"/>
        <v>-10.350300021990549</v>
      </c>
      <c r="K251">
        <f t="shared" si="15"/>
        <v>0.70543685343454854</v>
      </c>
    </row>
    <row r="252" spans="1:11" x14ac:dyDescent="0.25">
      <c r="A252" t="s">
        <v>497</v>
      </c>
      <c r="B252">
        <v>101</v>
      </c>
      <c r="C252">
        <v>108</v>
      </c>
      <c r="D252">
        <v>94</v>
      </c>
      <c r="E252">
        <v>29</v>
      </c>
      <c r="F252">
        <v>417</v>
      </c>
      <c r="H252">
        <f t="shared" si="12"/>
        <v>18.379897424863024</v>
      </c>
      <c r="I252">
        <f t="shared" si="13"/>
        <v>-19.882484125916534</v>
      </c>
      <c r="J252">
        <f t="shared" si="14"/>
        <v>13.099791559626055</v>
      </c>
      <c r="K252">
        <f t="shared" si="15"/>
        <v>18.379897424863024</v>
      </c>
    </row>
    <row r="253" spans="1:11" x14ac:dyDescent="0.25">
      <c r="A253" t="s">
        <v>498</v>
      </c>
      <c r="B253">
        <v>27</v>
      </c>
      <c r="C253">
        <v>23</v>
      </c>
      <c r="D253">
        <v>0</v>
      </c>
      <c r="E253">
        <v>0</v>
      </c>
      <c r="F253">
        <v>20</v>
      </c>
      <c r="H253">
        <f t="shared" si="12"/>
        <v>1.2561998576240434</v>
      </c>
      <c r="I253">
        <f t="shared" si="13"/>
        <v>-22.722847991351355</v>
      </c>
      <c r="J253">
        <f t="shared" si="14"/>
        <v>10.571485070914349</v>
      </c>
      <c r="K253">
        <f t="shared" si="15"/>
        <v>10.571485070914349</v>
      </c>
    </row>
    <row r="254" spans="1:11" x14ac:dyDescent="0.25">
      <c r="A254" t="s">
        <v>499</v>
      </c>
      <c r="B254">
        <v>49</v>
      </c>
      <c r="C254">
        <v>43</v>
      </c>
      <c r="D254">
        <v>12</v>
      </c>
      <c r="E254">
        <v>34</v>
      </c>
      <c r="F254">
        <v>57</v>
      </c>
      <c r="H254">
        <f t="shared" si="12"/>
        <v>5.5994927567001049</v>
      </c>
      <c r="I254">
        <f t="shared" si="13"/>
        <v>-21.746864431642386</v>
      </c>
      <c r="J254">
        <f t="shared" si="14"/>
        <v>6.6960119113246535</v>
      </c>
      <c r="K254">
        <f t="shared" si="15"/>
        <v>6.6960119113246535</v>
      </c>
    </row>
    <row r="255" spans="1:11" x14ac:dyDescent="0.25">
      <c r="A255" t="s">
        <v>500</v>
      </c>
      <c r="B255">
        <v>100</v>
      </c>
      <c r="C255">
        <v>1</v>
      </c>
      <c r="D255">
        <v>9</v>
      </c>
      <c r="E255">
        <v>8</v>
      </c>
      <c r="F255">
        <v>54</v>
      </c>
      <c r="H255">
        <f t="shared" si="12"/>
        <v>3.4481281574077833</v>
      </c>
      <c r="I255">
        <f t="shared" si="13"/>
        <v>-27.363645937319276</v>
      </c>
      <c r="J255">
        <f t="shared" si="14"/>
        <v>15.350027668941252</v>
      </c>
      <c r="K255">
        <f t="shared" si="15"/>
        <v>15.350027668941252</v>
      </c>
    </row>
    <row r="256" spans="1:11" x14ac:dyDescent="0.25">
      <c r="A256" t="s">
        <v>501</v>
      </c>
      <c r="B256">
        <v>59</v>
      </c>
      <c r="C256">
        <v>87</v>
      </c>
      <c r="D256">
        <v>44</v>
      </c>
      <c r="E256">
        <v>22</v>
      </c>
      <c r="F256">
        <v>82</v>
      </c>
      <c r="H256">
        <f t="shared" si="12"/>
        <v>7.9089487117856443</v>
      </c>
      <c r="I256">
        <f t="shared" si="13"/>
        <v>-20.889327332386735</v>
      </c>
      <c r="J256">
        <f t="shared" si="14"/>
        <v>2.6057620611911716</v>
      </c>
      <c r="K256">
        <f t="shared" si="15"/>
        <v>7.9089487117856443</v>
      </c>
    </row>
    <row r="257" spans="1:11" x14ac:dyDescent="0.25">
      <c r="A257" t="s">
        <v>502</v>
      </c>
      <c r="B257">
        <v>2</v>
      </c>
      <c r="C257">
        <v>9</v>
      </c>
      <c r="D257">
        <v>2</v>
      </c>
      <c r="E257">
        <v>0</v>
      </c>
      <c r="F257">
        <v>2</v>
      </c>
      <c r="H257">
        <f t="shared" si="12"/>
        <v>-6.2253115654897488</v>
      </c>
      <c r="I257">
        <f t="shared" si="13"/>
        <v>-10.05244072130168</v>
      </c>
      <c r="J257">
        <f t="shared" si="14"/>
        <v>-9.2919178671220575</v>
      </c>
      <c r="K257">
        <f t="shared" si="15"/>
        <v>-6.2253115654897488</v>
      </c>
    </row>
    <row r="258" spans="1:11" x14ac:dyDescent="0.25">
      <c r="A258" t="s">
        <v>503</v>
      </c>
      <c r="B258">
        <v>57</v>
      </c>
      <c r="C258">
        <v>18</v>
      </c>
      <c r="D258">
        <v>0</v>
      </c>
      <c r="E258">
        <v>17</v>
      </c>
      <c r="F258">
        <v>26</v>
      </c>
      <c r="H258">
        <f t="shared" ref="H258:H321" si="16">-10.9845 -3.2959*LN(B258+1) -0.4205*LN(E258+1) +7.6279*LN(F258+1)</f>
        <v>-0.44240141246085685</v>
      </c>
      <c r="I258">
        <f t="shared" ref="I258:I321" si="17">-5.8809 -7.4079*LN(B258+1) +1.0348*LN(D258+1) +2.576*LN(F258+1)</f>
        <v>-27.470180010999663</v>
      </c>
      <c r="J258">
        <f t="shared" ref="J258:J321" si="18">-8.2542 -2.5773*LN(C258+1) -4.4166*LN(D258+1) +8.8738*LN(F258+1)</f>
        <v>13.403694600543545</v>
      </c>
      <c r="K258">
        <f t="shared" si="15"/>
        <v>13.403694600543545</v>
      </c>
    </row>
    <row r="259" spans="1:11" x14ac:dyDescent="0.25">
      <c r="A259" t="s">
        <v>504</v>
      </c>
      <c r="B259">
        <v>50</v>
      </c>
      <c r="C259">
        <v>1</v>
      </c>
      <c r="D259">
        <v>17</v>
      </c>
      <c r="E259">
        <v>0</v>
      </c>
      <c r="F259">
        <v>79</v>
      </c>
      <c r="H259">
        <f t="shared" si="16"/>
        <v>9.4822568637327933</v>
      </c>
      <c r="I259">
        <f t="shared" si="17"/>
        <v>-20.72841379866766</v>
      </c>
      <c r="J259">
        <f t="shared" si="18"/>
        <v>16.078963816387738</v>
      </c>
      <c r="K259">
        <f t="shared" ref="K259:K322" si="19">MAX(H259:J259)</f>
        <v>16.078963816387738</v>
      </c>
    </row>
    <row r="260" spans="1:11" x14ac:dyDescent="0.25">
      <c r="A260" t="s">
        <v>505</v>
      </c>
      <c r="B260">
        <v>49</v>
      </c>
      <c r="C260">
        <v>31</v>
      </c>
      <c r="D260">
        <v>16</v>
      </c>
      <c r="E260">
        <v>0</v>
      </c>
      <c r="F260">
        <v>58</v>
      </c>
      <c r="H260">
        <f t="shared" si="16"/>
        <v>7.2249112447778145</v>
      </c>
      <c r="I260">
        <f t="shared" si="17"/>
        <v>-21.425229597980657</v>
      </c>
      <c r="J260">
        <f t="shared" si="18"/>
        <v>6.4836405720861521</v>
      </c>
      <c r="K260">
        <f t="shared" si="19"/>
        <v>7.2249112447778145</v>
      </c>
    </row>
    <row r="261" spans="1:11" x14ac:dyDescent="0.25">
      <c r="A261" t="s">
        <v>506</v>
      </c>
      <c r="B261">
        <v>133</v>
      </c>
      <c r="C261">
        <v>211</v>
      </c>
      <c r="D261">
        <v>5</v>
      </c>
      <c r="E261">
        <v>9</v>
      </c>
      <c r="F261">
        <v>124</v>
      </c>
      <c r="H261">
        <f t="shared" si="16"/>
        <v>8.7343671285060225</v>
      </c>
      <c r="I261">
        <f t="shared" si="17"/>
        <v>-27.871758568008424</v>
      </c>
      <c r="J261">
        <f t="shared" si="18"/>
        <v>12.87227576456835</v>
      </c>
      <c r="K261">
        <f t="shared" si="19"/>
        <v>12.87227576456835</v>
      </c>
    </row>
    <row r="262" spans="1:11" x14ac:dyDescent="0.25">
      <c r="A262" t="s">
        <v>507</v>
      </c>
      <c r="B262">
        <v>10</v>
      </c>
      <c r="C262">
        <v>5</v>
      </c>
      <c r="D262">
        <v>6</v>
      </c>
      <c r="E262">
        <v>1</v>
      </c>
      <c r="F262">
        <v>11</v>
      </c>
      <c r="H262">
        <f t="shared" si="16"/>
        <v>-0.22457198512372045</v>
      </c>
      <c r="I262">
        <f t="shared" si="17"/>
        <v>-15.229521039266722</v>
      </c>
      <c r="J262">
        <f t="shared" si="18"/>
        <v>0.58415618452958995</v>
      </c>
      <c r="K262">
        <f t="shared" si="19"/>
        <v>0.58415618452958995</v>
      </c>
    </row>
    <row r="263" spans="1:11" x14ac:dyDescent="0.25">
      <c r="A263" t="s">
        <v>508</v>
      </c>
      <c r="B263">
        <v>21</v>
      </c>
      <c r="C263">
        <v>12</v>
      </c>
      <c r="D263">
        <v>2</v>
      </c>
      <c r="E263">
        <v>2</v>
      </c>
      <c r="F263">
        <v>30</v>
      </c>
      <c r="H263">
        <f t="shared" si="16"/>
        <v>4.5598777076836363</v>
      </c>
      <c r="I263">
        <f t="shared" si="17"/>
        <v>-18.796238355165571</v>
      </c>
      <c r="J263">
        <f t="shared" si="18"/>
        <v>10.755540642043098</v>
      </c>
      <c r="K263">
        <f t="shared" si="19"/>
        <v>10.755540642043098</v>
      </c>
    </row>
    <row r="264" spans="1:11" x14ac:dyDescent="0.25">
      <c r="A264" t="s">
        <v>509</v>
      </c>
      <c r="B264">
        <v>40</v>
      </c>
      <c r="C264">
        <v>9</v>
      </c>
      <c r="D264">
        <v>22</v>
      </c>
      <c r="E264">
        <v>0</v>
      </c>
      <c r="F264">
        <v>29</v>
      </c>
      <c r="H264">
        <f t="shared" si="16"/>
        <v>2.7199313329300274</v>
      </c>
      <c r="I264">
        <f t="shared" si="17"/>
        <v>-21.384576643133641</v>
      </c>
      <c r="J264">
        <f t="shared" si="18"/>
        <v>2.1446690111473963</v>
      </c>
      <c r="K264">
        <f t="shared" si="19"/>
        <v>2.7199313329300274</v>
      </c>
    </row>
    <row r="265" spans="1:11" x14ac:dyDescent="0.25">
      <c r="A265" t="s">
        <v>510</v>
      </c>
      <c r="B265">
        <v>53</v>
      </c>
      <c r="C265">
        <v>75</v>
      </c>
      <c r="D265">
        <v>20</v>
      </c>
      <c r="E265">
        <v>0</v>
      </c>
      <c r="F265">
        <v>68</v>
      </c>
      <c r="H265">
        <f t="shared" si="16"/>
        <v>8.1655484873462463</v>
      </c>
      <c r="I265">
        <f t="shared" si="17"/>
        <v>-21.373364744144748</v>
      </c>
      <c r="J265">
        <f t="shared" si="18"/>
        <v>4.7103774641259335</v>
      </c>
      <c r="K265">
        <f t="shared" si="19"/>
        <v>8.1655484873462463</v>
      </c>
    </row>
    <row r="266" spans="1:11" x14ac:dyDescent="0.25">
      <c r="A266" t="s">
        <v>511</v>
      </c>
      <c r="B266">
        <v>51</v>
      </c>
      <c r="C266">
        <v>20</v>
      </c>
      <c r="D266">
        <v>17</v>
      </c>
      <c r="E266">
        <v>5</v>
      </c>
      <c r="F266">
        <v>46</v>
      </c>
      <c r="H266">
        <f t="shared" si="16"/>
        <v>4.6077018622012318</v>
      </c>
      <c r="I266">
        <f t="shared" si="17"/>
        <v>-22.242381425803295</v>
      </c>
      <c r="J266">
        <f t="shared" si="18"/>
        <v>5.2989762033859336</v>
      </c>
      <c r="K266">
        <f t="shared" si="19"/>
        <v>5.2989762033859336</v>
      </c>
    </row>
    <row r="267" spans="1:11" x14ac:dyDescent="0.25">
      <c r="A267" t="s">
        <v>512</v>
      </c>
      <c r="B267">
        <v>30</v>
      </c>
      <c r="C267">
        <v>107</v>
      </c>
      <c r="D267">
        <v>1</v>
      </c>
      <c r="E267">
        <v>0</v>
      </c>
      <c r="F267">
        <v>57</v>
      </c>
      <c r="H267">
        <f t="shared" si="16"/>
        <v>8.6700748128844367</v>
      </c>
      <c r="I267">
        <f t="shared" si="17"/>
        <v>-20.142563914494509</v>
      </c>
      <c r="J267">
        <f t="shared" si="18"/>
        <v>12.648748537658502</v>
      </c>
      <c r="K267">
        <f t="shared" si="19"/>
        <v>12.648748537658502</v>
      </c>
    </row>
    <row r="268" spans="1:11" x14ac:dyDescent="0.25">
      <c r="A268" t="s">
        <v>513</v>
      </c>
      <c r="B268">
        <v>33</v>
      </c>
      <c r="C268">
        <v>8</v>
      </c>
      <c r="D268">
        <v>16</v>
      </c>
      <c r="E268">
        <v>6</v>
      </c>
      <c r="F268">
        <v>14</v>
      </c>
      <c r="H268">
        <f t="shared" si="16"/>
        <v>-2.7685507417726178</v>
      </c>
      <c r="I268">
        <f t="shared" si="17"/>
        <v>-22.096079643835399</v>
      </c>
      <c r="J268">
        <f t="shared" si="18"/>
        <v>-2.3995810839865328</v>
      </c>
      <c r="K268">
        <f t="shared" si="19"/>
        <v>-2.3995810839865328</v>
      </c>
    </row>
    <row r="269" spans="1:11" x14ac:dyDescent="0.25">
      <c r="A269" t="s">
        <v>514</v>
      </c>
      <c r="B269">
        <v>7</v>
      </c>
      <c r="C269">
        <v>41</v>
      </c>
      <c r="D269">
        <v>6</v>
      </c>
      <c r="E269">
        <v>8</v>
      </c>
      <c r="F269">
        <v>47</v>
      </c>
      <c r="H269">
        <f t="shared" si="16"/>
        <v>10.767069879111855</v>
      </c>
      <c r="I269">
        <f t="shared" si="17"/>
        <v>-9.2993533702688911</v>
      </c>
      <c r="J269">
        <f t="shared" si="18"/>
        <v>7.87066085907502</v>
      </c>
      <c r="K269">
        <f t="shared" si="19"/>
        <v>10.767069879111855</v>
      </c>
    </row>
    <row r="270" spans="1:11" x14ac:dyDescent="0.25">
      <c r="A270" t="s">
        <v>515</v>
      </c>
      <c r="B270">
        <v>20</v>
      </c>
      <c r="C270">
        <v>343</v>
      </c>
      <c r="D270">
        <v>11</v>
      </c>
      <c r="E270">
        <v>0</v>
      </c>
      <c r="F270">
        <v>29</v>
      </c>
      <c r="H270">
        <f t="shared" si="16"/>
        <v>4.9250520050881264</v>
      </c>
      <c r="I270">
        <f t="shared" si="17"/>
        <v>-17.101551910049011</v>
      </c>
      <c r="J270">
        <f t="shared" si="18"/>
        <v>-4.1005791276085084</v>
      </c>
      <c r="K270">
        <f t="shared" si="19"/>
        <v>4.9250520050881264</v>
      </c>
    </row>
    <row r="271" spans="1:11" x14ac:dyDescent="0.25">
      <c r="A271" t="s">
        <v>516</v>
      </c>
      <c r="B271">
        <v>50</v>
      </c>
      <c r="C271">
        <v>15</v>
      </c>
      <c r="D271">
        <v>23</v>
      </c>
      <c r="E271">
        <v>7</v>
      </c>
      <c r="F271">
        <v>114</v>
      </c>
      <c r="H271">
        <f t="shared" si="16"/>
        <v>11.376058510769564</v>
      </c>
      <c r="I271">
        <f t="shared" si="17"/>
        <v>-19.495875838350742</v>
      </c>
      <c r="J271">
        <f t="shared" si="18"/>
        <v>12.669393259726476</v>
      </c>
      <c r="K271">
        <f t="shared" si="19"/>
        <v>12.669393259726476</v>
      </c>
    </row>
    <row r="272" spans="1:11" x14ac:dyDescent="0.25">
      <c r="A272" t="s">
        <v>517</v>
      </c>
      <c r="B272">
        <v>39</v>
      </c>
      <c r="C272">
        <v>15</v>
      </c>
      <c r="D272">
        <v>16</v>
      </c>
      <c r="E272">
        <v>7</v>
      </c>
      <c r="F272">
        <v>33</v>
      </c>
      <c r="H272">
        <f t="shared" si="16"/>
        <v>2.8816424846291255</v>
      </c>
      <c r="I272">
        <f t="shared" si="17"/>
        <v>-21.192036228290021</v>
      </c>
      <c r="J272">
        <f t="shared" si="18"/>
        <v>3.3790550541516211</v>
      </c>
      <c r="K272">
        <f t="shared" si="19"/>
        <v>3.3790550541516211</v>
      </c>
    </row>
    <row r="273" spans="1:11" x14ac:dyDescent="0.25">
      <c r="A273" t="s">
        <v>518</v>
      </c>
      <c r="B273">
        <v>14</v>
      </c>
      <c r="C273">
        <v>93</v>
      </c>
      <c r="D273">
        <v>21</v>
      </c>
      <c r="E273">
        <v>46</v>
      </c>
      <c r="F273">
        <v>26</v>
      </c>
      <c r="H273">
        <f t="shared" si="16"/>
        <v>3.6113643058625691</v>
      </c>
      <c r="I273">
        <f t="shared" si="17"/>
        <v>-14.253178587182722</v>
      </c>
      <c r="J273">
        <f t="shared" si="18"/>
        <v>-4.3689345602976104</v>
      </c>
      <c r="K273">
        <f t="shared" si="19"/>
        <v>3.6113643058625691</v>
      </c>
    </row>
    <row r="274" spans="1:11" x14ac:dyDescent="0.25">
      <c r="A274" t="s">
        <v>519</v>
      </c>
      <c r="B274">
        <v>28</v>
      </c>
      <c r="C274">
        <v>14</v>
      </c>
      <c r="D274">
        <v>19</v>
      </c>
      <c r="E274">
        <v>5</v>
      </c>
      <c r="F274">
        <v>21</v>
      </c>
      <c r="H274">
        <f t="shared" si="16"/>
        <v>0.74195754710908446</v>
      </c>
      <c r="I274">
        <f t="shared" si="17"/>
        <v>-19.762981662432111</v>
      </c>
      <c r="J274">
        <f t="shared" si="18"/>
        <v>-1.0353164200682627</v>
      </c>
      <c r="K274">
        <f t="shared" si="19"/>
        <v>0.74195754710908446</v>
      </c>
    </row>
    <row r="275" spans="1:11" x14ac:dyDescent="0.25">
      <c r="A275" t="s">
        <v>520</v>
      </c>
      <c r="B275">
        <v>38</v>
      </c>
      <c r="C275">
        <v>16</v>
      </c>
      <c r="D275">
        <v>10</v>
      </c>
      <c r="E275">
        <v>1</v>
      </c>
      <c r="F275">
        <v>19</v>
      </c>
      <c r="H275">
        <f t="shared" si="16"/>
        <v>-0.49955500946167319</v>
      </c>
      <c r="I275">
        <f t="shared" si="17"/>
        <v>-22.821849953396971</v>
      </c>
      <c r="J275">
        <f t="shared" si="18"/>
        <v>0.43674403558603103</v>
      </c>
      <c r="K275">
        <f t="shared" si="19"/>
        <v>0.43674403558603103</v>
      </c>
    </row>
    <row r="276" spans="1:11" x14ac:dyDescent="0.25">
      <c r="A276" t="s">
        <v>521</v>
      </c>
      <c r="B276">
        <v>17</v>
      </c>
      <c r="C276">
        <v>66</v>
      </c>
      <c r="D276">
        <v>0</v>
      </c>
      <c r="E276">
        <v>30</v>
      </c>
      <c r="F276">
        <v>31</v>
      </c>
      <c r="H276">
        <f t="shared" si="16"/>
        <v>4.4814189966300617</v>
      </c>
      <c r="I276">
        <f t="shared" si="17"/>
        <v>-18.364749259706901</v>
      </c>
      <c r="J276">
        <f t="shared" si="18"/>
        <v>11.663292966307875</v>
      </c>
      <c r="K276">
        <f t="shared" si="19"/>
        <v>11.663292966307875</v>
      </c>
    </row>
    <row r="277" spans="1:11" x14ac:dyDescent="0.25">
      <c r="A277" t="s">
        <v>522</v>
      </c>
      <c r="B277">
        <v>11</v>
      </c>
      <c r="C277">
        <v>23</v>
      </c>
      <c r="D277">
        <v>7</v>
      </c>
      <c r="E277">
        <v>2</v>
      </c>
      <c r="F277">
        <v>22</v>
      </c>
      <c r="H277">
        <f t="shared" si="16"/>
        <v>4.2807660352647545</v>
      </c>
      <c r="I277">
        <f t="shared" si="17"/>
        <v>-14.060000763400744</v>
      </c>
      <c r="J277">
        <f t="shared" si="18"/>
        <v>2.1946889233731639</v>
      </c>
      <c r="K277">
        <f t="shared" si="19"/>
        <v>4.2807660352647545</v>
      </c>
    </row>
    <row r="278" spans="1:11" x14ac:dyDescent="0.25">
      <c r="A278" t="s">
        <v>523</v>
      </c>
      <c r="B278">
        <v>47</v>
      </c>
      <c r="C278">
        <v>92</v>
      </c>
      <c r="D278">
        <v>17</v>
      </c>
      <c r="E278">
        <v>17</v>
      </c>
      <c r="F278">
        <v>54</v>
      </c>
      <c r="H278">
        <f t="shared" si="16"/>
        <v>5.6085440675881131</v>
      </c>
      <c r="I278">
        <f t="shared" si="17"/>
        <v>-21.244522988474763</v>
      </c>
      <c r="J278">
        <f t="shared" si="18"/>
        <v>2.8585886394878059</v>
      </c>
      <c r="K278">
        <f t="shared" si="19"/>
        <v>5.6085440675881131</v>
      </c>
    </row>
    <row r="279" spans="1:11" x14ac:dyDescent="0.25">
      <c r="A279" t="s">
        <v>524</v>
      </c>
      <c r="B279">
        <v>6</v>
      </c>
      <c r="C279">
        <v>4</v>
      </c>
      <c r="D279">
        <v>4</v>
      </c>
      <c r="E279">
        <v>9</v>
      </c>
      <c r="F279">
        <v>38</v>
      </c>
      <c r="H279">
        <f t="shared" si="16"/>
        <v>9.5790195886369247</v>
      </c>
      <c r="I279">
        <f t="shared" si="17"/>
        <v>-9.193226640970078</v>
      </c>
      <c r="J279">
        <f t="shared" si="18"/>
        <v>12.999265519652397</v>
      </c>
      <c r="K279">
        <f t="shared" si="19"/>
        <v>12.999265519652397</v>
      </c>
    </row>
    <row r="280" spans="1:11" x14ac:dyDescent="0.25">
      <c r="A280" t="s">
        <v>525</v>
      </c>
      <c r="B280">
        <v>26</v>
      </c>
      <c r="C280">
        <v>23</v>
      </c>
      <c r="D280">
        <v>1</v>
      </c>
      <c r="E280">
        <v>3</v>
      </c>
      <c r="F280">
        <v>14</v>
      </c>
      <c r="H280">
        <f t="shared" si="16"/>
        <v>-1.7734493765270329</v>
      </c>
      <c r="I280">
        <f t="shared" si="17"/>
        <v>-22.602923899190746</v>
      </c>
      <c r="J280">
        <f t="shared" si="18"/>
        <v>4.5243438999239736</v>
      </c>
      <c r="K280">
        <f t="shared" si="19"/>
        <v>4.5243438999239736</v>
      </c>
    </row>
    <row r="281" spans="1:11" x14ac:dyDescent="0.25">
      <c r="A281" t="s">
        <v>526</v>
      </c>
      <c r="B281">
        <v>65</v>
      </c>
      <c r="C281">
        <v>10</v>
      </c>
      <c r="D281">
        <v>9</v>
      </c>
      <c r="E281">
        <v>0</v>
      </c>
      <c r="F281">
        <v>21</v>
      </c>
      <c r="H281">
        <f t="shared" si="16"/>
        <v>-1.2150203342729924</v>
      </c>
      <c r="I281">
        <f t="shared" si="17"/>
        <v>-26.57220294937629</v>
      </c>
      <c r="J281">
        <f t="shared" si="18"/>
        <v>2.8253997143102794</v>
      </c>
      <c r="K281">
        <f t="shared" si="19"/>
        <v>2.8253997143102794</v>
      </c>
    </row>
    <row r="282" spans="1:11" x14ac:dyDescent="0.25">
      <c r="A282" t="s">
        <v>527</v>
      </c>
      <c r="B282">
        <v>2</v>
      </c>
      <c r="C282">
        <v>38</v>
      </c>
      <c r="D282">
        <v>0</v>
      </c>
      <c r="E282">
        <v>3</v>
      </c>
      <c r="F282">
        <v>17</v>
      </c>
      <c r="H282">
        <f t="shared" si="16"/>
        <v>6.8591137109840155</v>
      </c>
      <c r="I282">
        <f t="shared" si="17"/>
        <v>-6.5737123248839708</v>
      </c>
      <c r="J282">
        <f t="shared" si="18"/>
        <v>7.9522834746490432</v>
      </c>
      <c r="K282">
        <f t="shared" si="19"/>
        <v>7.9522834746490432</v>
      </c>
    </row>
    <row r="283" spans="1:11" x14ac:dyDescent="0.25">
      <c r="A283" t="s">
        <v>528</v>
      </c>
      <c r="B283">
        <v>170</v>
      </c>
      <c r="C283">
        <v>41</v>
      </c>
      <c r="D283">
        <v>793</v>
      </c>
      <c r="E283">
        <v>1</v>
      </c>
      <c r="F283">
        <v>590</v>
      </c>
      <c r="H283">
        <f t="shared" si="16"/>
        <v>20.457477093869404</v>
      </c>
      <c r="I283">
        <f t="shared" si="17"/>
        <v>-20.620825433679407</v>
      </c>
      <c r="J283">
        <f t="shared" si="18"/>
        <v>9.2536562531124034</v>
      </c>
      <c r="K283">
        <f t="shared" si="19"/>
        <v>20.457477093869404</v>
      </c>
    </row>
    <row r="284" spans="1:11" x14ac:dyDescent="0.25">
      <c r="A284" t="s">
        <v>529</v>
      </c>
      <c r="B284">
        <v>264</v>
      </c>
      <c r="C284">
        <v>27</v>
      </c>
      <c r="D284">
        <v>118</v>
      </c>
      <c r="E284">
        <v>32</v>
      </c>
      <c r="F284">
        <v>146</v>
      </c>
      <c r="H284">
        <f t="shared" si="16"/>
        <v>7.2215077656248816</v>
      </c>
      <c r="I284">
        <f t="shared" si="17"/>
        <v>-29.414189243709494</v>
      </c>
      <c r="J284">
        <f t="shared" si="18"/>
        <v>6.3343331848062121</v>
      </c>
      <c r="K284">
        <f t="shared" si="19"/>
        <v>7.2215077656248816</v>
      </c>
    </row>
    <row r="285" spans="1:11" x14ac:dyDescent="0.25">
      <c r="A285" t="s">
        <v>530</v>
      </c>
      <c r="B285">
        <v>45</v>
      </c>
      <c r="C285">
        <v>10</v>
      </c>
      <c r="D285">
        <v>24</v>
      </c>
      <c r="E285">
        <v>6</v>
      </c>
      <c r="F285">
        <v>34</v>
      </c>
      <c r="H285">
        <f t="shared" si="16"/>
        <v>2.6982650818689322</v>
      </c>
      <c r="I285">
        <f t="shared" si="17"/>
        <v>-21.753623291081219</v>
      </c>
      <c r="J285">
        <f t="shared" si="18"/>
        <v>2.8986651733486219</v>
      </c>
      <c r="K285">
        <f t="shared" si="19"/>
        <v>2.8986651733486219</v>
      </c>
    </row>
    <row r="286" spans="1:11" x14ac:dyDescent="0.25">
      <c r="A286" t="s">
        <v>531</v>
      </c>
      <c r="B286">
        <v>217</v>
      </c>
      <c r="C286">
        <v>2</v>
      </c>
      <c r="D286">
        <v>175</v>
      </c>
      <c r="E286">
        <v>0</v>
      </c>
      <c r="F286">
        <v>122</v>
      </c>
      <c r="H286">
        <f t="shared" si="16"/>
        <v>7.9756037668987005</v>
      </c>
      <c r="I286">
        <f t="shared" si="17"/>
        <v>-28.02209723813046</v>
      </c>
      <c r="J286">
        <f t="shared" si="18"/>
        <v>8.7807484686339308</v>
      </c>
      <c r="K286">
        <f t="shared" si="19"/>
        <v>8.7807484686339308</v>
      </c>
    </row>
    <row r="287" spans="1:11" x14ac:dyDescent="0.25">
      <c r="A287" t="s">
        <v>532</v>
      </c>
      <c r="B287">
        <v>34</v>
      </c>
      <c r="C287">
        <v>0</v>
      </c>
      <c r="D287">
        <v>12</v>
      </c>
      <c r="E287">
        <v>6</v>
      </c>
      <c r="F287">
        <v>15</v>
      </c>
      <c r="H287">
        <f t="shared" si="16"/>
        <v>-2.3717973791678908</v>
      </c>
      <c r="I287">
        <f t="shared" si="17"/>
        <v>-22.422164761116552</v>
      </c>
      <c r="J287">
        <f t="shared" si="18"/>
        <v>5.0208424712467448</v>
      </c>
      <c r="K287">
        <f t="shared" si="19"/>
        <v>5.0208424712467448</v>
      </c>
    </row>
    <row r="288" spans="1:11" x14ac:dyDescent="0.25">
      <c r="A288" t="s">
        <v>533</v>
      </c>
      <c r="B288">
        <v>76</v>
      </c>
      <c r="C288">
        <v>12</v>
      </c>
      <c r="D288">
        <v>20</v>
      </c>
      <c r="E288">
        <v>16</v>
      </c>
      <c r="F288">
        <v>47</v>
      </c>
      <c r="H288">
        <f t="shared" si="16"/>
        <v>3.0365196900411071</v>
      </c>
      <c r="I288">
        <f t="shared" si="17"/>
        <v>-24.936690561894977</v>
      </c>
      <c r="J288">
        <f t="shared" si="18"/>
        <v>6.0409817531595529</v>
      </c>
      <c r="K288">
        <f t="shared" si="19"/>
        <v>6.0409817531595529</v>
      </c>
    </row>
    <row r="289" spans="1:11" x14ac:dyDescent="0.25">
      <c r="A289" t="s">
        <v>534</v>
      </c>
      <c r="B289">
        <v>37</v>
      </c>
      <c r="C289">
        <v>37</v>
      </c>
      <c r="D289">
        <v>19</v>
      </c>
      <c r="E289">
        <v>9</v>
      </c>
      <c r="F289">
        <v>23</v>
      </c>
      <c r="H289">
        <f t="shared" si="16"/>
        <v>0.30001955706490335</v>
      </c>
      <c r="I289">
        <f t="shared" si="17"/>
        <v>-21.541124088987115</v>
      </c>
      <c r="J289">
        <f t="shared" si="18"/>
        <v>-2.6588878890997698</v>
      </c>
      <c r="K289">
        <f t="shared" si="19"/>
        <v>0.30001955706490335</v>
      </c>
    </row>
    <row r="290" spans="1:11" x14ac:dyDescent="0.25">
      <c r="A290" t="s">
        <v>535</v>
      </c>
      <c r="B290">
        <v>42</v>
      </c>
      <c r="C290">
        <v>15</v>
      </c>
      <c r="D290">
        <v>24</v>
      </c>
      <c r="E290">
        <v>3</v>
      </c>
      <c r="F290">
        <v>98</v>
      </c>
      <c r="H290">
        <f t="shared" si="16"/>
        <v>11.087138464676308</v>
      </c>
      <c r="I290">
        <f t="shared" si="17"/>
        <v>-18.575572899526016</v>
      </c>
      <c r="J290">
        <f t="shared" si="18"/>
        <v>11.159694644182839</v>
      </c>
      <c r="K290">
        <f t="shared" si="19"/>
        <v>11.159694644182839</v>
      </c>
    </row>
    <row r="291" spans="1:11" x14ac:dyDescent="0.25">
      <c r="A291" t="s">
        <v>536</v>
      </c>
      <c r="B291">
        <v>13</v>
      </c>
      <c r="C291">
        <v>10</v>
      </c>
      <c r="D291">
        <v>17</v>
      </c>
      <c r="E291">
        <v>0</v>
      </c>
      <c r="F291">
        <v>49</v>
      </c>
      <c r="H291">
        <f t="shared" si="16"/>
        <v>10.157951230426427</v>
      </c>
      <c r="I291">
        <f t="shared" si="17"/>
        <v>-12.362444835003018</v>
      </c>
      <c r="J291">
        <f t="shared" si="18"/>
        <v>7.5145983530608369</v>
      </c>
      <c r="K291">
        <f t="shared" si="19"/>
        <v>10.157951230426427</v>
      </c>
    </row>
    <row r="292" spans="1:11" x14ac:dyDescent="0.25">
      <c r="A292" t="s">
        <v>537</v>
      </c>
      <c r="B292">
        <v>5</v>
      </c>
      <c r="C292">
        <v>5</v>
      </c>
      <c r="D292">
        <v>0</v>
      </c>
      <c r="E292">
        <v>0</v>
      </c>
      <c r="F292">
        <v>12</v>
      </c>
      <c r="H292">
        <f t="shared" si="16"/>
        <v>2.6752171691521092</v>
      </c>
      <c r="I292">
        <f t="shared" si="17"/>
        <v>-12.546765427273588</v>
      </c>
      <c r="J292">
        <f t="shared" si="18"/>
        <v>9.8887459282007164</v>
      </c>
      <c r="K292">
        <f t="shared" si="19"/>
        <v>9.8887459282007164</v>
      </c>
    </row>
    <row r="293" spans="1:11" x14ac:dyDescent="0.25">
      <c r="A293" t="s">
        <v>538</v>
      </c>
      <c r="B293">
        <v>89</v>
      </c>
      <c r="C293">
        <v>59</v>
      </c>
      <c r="D293">
        <v>18</v>
      </c>
      <c r="E293">
        <v>3</v>
      </c>
      <c r="F293">
        <v>106</v>
      </c>
      <c r="H293">
        <f t="shared" si="16"/>
        <v>9.2455115950995364</v>
      </c>
      <c r="I293">
        <f t="shared" si="17"/>
        <v>-24.130927523624266</v>
      </c>
      <c r="J293">
        <f t="shared" si="18"/>
        <v>9.6547850756465365</v>
      </c>
      <c r="K293">
        <f t="shared" si="19"/>
        <v>9.6547850756465365</v>
      </c>
    </row>
    <row r="294" spans="1:11" x14ac:dyDescent="0.25">
      <c r="A294" t="s">
        <v>539</v>
      </c>
      <c r="B294">
        <v>62</v>
      </c>
      <c r="C294">
        <v>8</v>
      </c>
      <c r="D294">
        <v>22</v>
      </c>
      <c r="E294">
        <v>0</v>
      </c>
      <c r="F294">
        <v>193</v>
      </c>
      <c r="H294">
        <f t="shared" si="16"/>
        <v>15.542837506805313</v>
      </c>
      <c r="I294">
        <f t="shared" si="17"/>
        <v>-19.758215707245213</v>
      </c>
      <c r="J294">
        <f t="shared" si="18"/>
        <v>18.980589074654837</v>
      </c>
      <c r="K294">
        <f t="shared" si="19"/>
        <v>18.980589074654837</v>
      </c>
    </row>
    <row r="295" spans="1:11" x14ac:dyDescent="0.25">
      <c r="A295" t="s">
        <v>540</v>
      </c>
      <c r="B295">
        <v>52</v>
      </c>
      <c r="C295">
        <v>0</v>
      </c>
      <c r="D295">
        <v>1</v>
      </c>
      <c r="E295">
        <v>0</v>
      </c>
      <c r="F295">
        <v>216</v>
      </c>
      <c r="H295">
        <f t="shared" si="16"/>
        <v>16.967133905194835</v>
      </c>
      <c r="I295">
        <f t="shared" si="17"/>
        <v>-20.716541181239101</v>
      </c>
      <c r="J295">
        <f t="shared" si="18"/>
        <v>36.424579298186273</v>
      </c>
      <c r="K295">
        <f t="shared" si="19"/>
        <v>36.424579298186273</v>
      </c>
    </row>
    <row r="296" spans="1:11" x14ac:dyDescent="0.25">
      <c r="A296" t="s">
        <v>541</v>
      </c>
      <c r="B296">
        <v>79</v>
      </c>
      <c r="C296">
        <v>11</v>
      </c>
      <c r="D296">
        <v>66</v>
      </c>
      <c r="E296">
        <v>0</v>
      </c>
      <c r="F296">
        <v>107</v>
      </c>
      <c r="H296">
        <f t="shared" si="16"/>
        <v>10.287607202159194</v>
      </c>
      <c r="I296">
        <f t="shared" si="17"/>
        <v>-21.930329143382885</v>
      </c>
      <c r="J296">
        <f t="shared" si="18"/>
        <v>8.3193007519541453</v>
      </c>
      <c r="K296">
        <f t="shared" si="19"/>
        <v>10.287607202159194</v>
      </c>
    </row>
    <row r="297" spans="1:11" x14ac:dyDescent="0.25">
      <c r="A297" t="s">
        <v>542</v>
      </c>
      <c r="B297">
        <v>303</v>
      </c>
      <c r="C297">
        <v>386</v>
      </c>
      <c r="D297">
        <v>185</v>
      </c>
      <c r="E297">
        <v>49</v>
      </c>
      <c r="F297">
        <v>667</v>
      </c>
      <c r="H297">
        <f t="shared" si="16"/>
        <v>18.141802484072876</v>
      </c>
      <c r="I297">
        <f t="shared" si="17"/>
        <v>-26.069420516258326</v>
      </c>
      <c r="J297">
        <f t="shared" si="18"/>
        <v>11.026871673862097</v>
      </c>
      <c r="K297">
        <f t="shared" si="19"/>
        <v>18.141802484072876</v>
      </c>
    </row>
    <row r="298" spans="1:11" x14ac:dyDescent="0.25">
      <c r="A298" t="s">
        <v>543</v>
      </c>
      <c r="B298">
        <v>68</v>
      </c>
      <c r="C298">
        <v>0</v>
      </c>
      <c r="D298">
        <v>67</v>
      </c>
      <c r="E298">
        <v>0</v>
      </c>
      <c r="F298">
        <v>33</v>
      </c>
      <c r="H298">
        <f t="shared" si="16"/>
        <v>1.9590338172175095</v>
      </c>
      <c r="I298">
        <f t="shared" si="17"/>
        <v>-23.796486290678569</v>
      </c>
      <c r="J298">
        <f t="shared" si="18"/>
        <v>4.4021402926580997</v>
      </c>
      <c r="K298">
        <f t="shared" si="19"/>
        <v>4.4021402926580997</v>
      </c>
    </row>
    <row r="299" spans="1:11" x14ac:dyDescent="0.25">
      <c r="A299" t="s">
        <v>544</v>
      </c>
      <c r="B299">
        <v>1182</v>
      </c>
      <c r="C299">
        <v>365</v>
      </c>
      <c r="D299">
        <v>244</v>
      </c>
      <c r="E299">
        <v>113</v>
      </c>
      <c r="F299">
        <v>993</v>
      </c>
      <c r="H299">
        <f t="shared" si="16"/>
        <v>16.348531356319434</v>
      </c>
      <c r="I299">
        <f t="shared" si="17"/>
        <v>-34.82620744284646</v>
      </c>
      <c r="J299">
        <f t="shared" si="18"/>
        <v>13.480721721561913</v>
      </c>
      <c r="K299">
        <f t="shared" si="19"/>
        <v>16.348531356319434</v>
      </c>
    </row>
    <row r="300" spans="1:11" x14ac:dyDescent="0.25">
      <c r="A300" t="s">
        <v>545</v>
      </c>
      <c r="B300">
        <v>335</v>
      </c>
      <c r="C300">
        <v>103</v>
      </c>
      <c r="D300">
        <v>270</v>
      </c>
      <c r="E300">
        <v>14</v>
      </c>
      <c r="F300">
        <v>1307</v>
      </c>
      <c r="H300">
        <f t="shared" si="16"/>
        <v>23.443900163087374</v>
      </c>
      <c r="I300">
        <f t="shared" si="17"/>
        <v>-24.690373531568941</v>
      </c>
      <c r="J300">
        <f t="shared" si="18"/>
        <v>18.714140817559382</v>
      </c>
      <c r="K300">
        <f t="shared" si="19"/>
        <v>23.443900163087374</v>
      </c>
    </row>
    <row r="301" spans="1:11" x14ac:dyDescent="0.25">
      <c r="A301" t="s">
        <v>546</v>
      </c>
      <c r="B301">
        <v>15</v>
      </c>
      <c r="C301">
        <v>0</v>
      </c>
      <c r="D301">
        <v>16</v>
      </c>
      <c r="E301">
        <v>7</v>
      </c>
      <c r="F301">
        <v>18</v>
      </c>
      <c r="H301">
        <f t="shared" si="16"/>
        <v>1.462805751277223</v>
      </c>
      <c r="I301">
        <f t="shared" si="17"/>
        <v>-15.903276016717953</v>
      </c>
      <c r="J301">
        <f t="shared" si="18"/>
        <v>5.3609925579684727</v>
      </c>
      <c r="K301">
        <f t="shared" si="19"/>
        <v>5.3609925579684727</v>
      </c>
    </row>
    <row r="302" spans="1:11" x14ac:dyDescent="0.25">
      <c r="A302" t="s">
        <v>547</v>
      </c>
      <c r="B302">
        <v>21</v>
      </c>
      <c r="C302">
        <v>1</v>
      </c>
      <c r="D302">
        <v>0</v>
      </c>
      <c r="E302">
        <v>2</v>
      </c>
      <c r="F302">
        <v>22</v>
      </c>
      <c r="H302">
        <f t="shared" si="16"/>
        <v>2.2830030402773502</v>
      </c>
      <c r="I302">
        <f t="shared" si="17"/>
        <v>-20.702000289999582</v>
      </c>
      <c r="J302">
        <f t="shared" si="18"/>
        <v>17.78310034485494</v>
      </c>
      <c r="K302">
        <f t="shared" si="19"/>
        <v>17.78310034485494</v>
      </c>
    </row>
    <row r="303" spans="1:11" x14ac:dyDescent="0.25">
      <c r="A303" t="s">
        <v>548</v>
      </c>
      <c r="B303">
        <v>3</v>
      </c>
      <c r="C303">
        <v>0</v>
      </c>
      <c r="D303">
        <v>0</v>
      </c>
      <c r="E303">
        <v>9</v>
      </c>
      <c r="F303">
        <v>0</v>
      </c>
      <c r="H303">
        <f t="shared" si="16"/>
        <v>-16.521824616419046</v>
      </c>
      <c r="I303">
        <f t="shared" si="17"/>
        <v>-16.150429997740037</v>
      </c>
      <c r="J303">
        <f t="shared" si="18"/>
        <v>-8.2542000000000009</v>
      </c>
      <c r="K303">
        <f t="shared" si="19"/>
        <v>-8.2542000000000009</v>
      </c>
    </row>
    <row r="304" spans="1:11" x14ac:dyDescent="0.25">
      <c r="A304" t="s">
        <v>549</v>
      </c>
      <c r="B304">
        <v>50</v>
      </c>
      <c r="C304">
        <v>0</v>
      </c>
      <c r="D304">
        <v>29</v>
      </c>
      <c r="E304">
        <v>0</v>
      </c>
      <c r="F304">
        <v>49</v>
      </c>
      <c r="H304">
        <f t="shared" si="16"/>
        <v>5.8971161802092524</v>
      </c>
      <c r="I304">
        <f t="shared" si="17"/>
        <v>-21.410540792131627</v>
      </c>
      <c r="J304">
        <f t="shared" si="18"/>
        <v>11.438581389719204</v>
      </c>
      <c r="K304">
        <f t="shared" si="19"/>
        <v>11.438581389719204</v>
      </c>
    </row>
    <row r="305" spans="1:11" x14ac:dyDescent="0.25">
      <c r="A305" t="s">
        <v>550</v>
      </c>
      <c r="B305">
        <v>429</v>
      </c>
      <c r="C305">
        <v>47</v>
      </c>
      <c r="D305">
        <v>157</v>
      </c>
      <c r="E305">
        <v>4</v>
      </c>
      <c r="F305">
        <v>425</v>
      </c>
      <c r="H305">
        <f t="shared" si="16"/>
        <v>14.535759577916107</v>
      </c>
      <c r="I305">
        <f t="shared" si="17"/>
        <v>-29.965805351270724</v>
      </c>
      <c r="J305">
        <f t="shared" si="18"/>
        <v>13.13498028264533</v>
      </c>
      <c r="K305">
        <f t="shared" si="19"/>
        <v>14.535759577916107</v>
      </c>
    </row>
    <row r="306" spans="1:11" x14ac:dyDescent="0.25">
      <c r="A306" t="s">
        <v>551</v>
      </c>
      <c r="B306">
        <v>295</v>
      </c>
      <c r="C306">
        <v>0</v>
      </c>
      <c r="D306">
        <v>64</v>
      </c>
      <c r="E306">
        <v>2</v>
      </c>
      <c r="F306">
        <v>370</v>
      </c>
      <c r="H306">
        <f t="shared" si="16"/>
        <v>14.926875520471647</v>
      </c>
      <c r="I306">
        <f t="shared" si="17"/>
        <v>-28.474721341522439</v>
      </c>
      <c r="J306">
        <f t="shared" si="18"/>
        <v>25.808395046944781</v>
      </c>
      <c r="K306">
        <f t="shared" si="19"/>
        <v>25.808395046944781</v>
      </c>
    </row>
    <row r="307" spans="1:11" x14ac:dyDescent="0.25">
      <c r="A307" t="s">
        <v>552</v>
      </c>
      <c r="B307">
        <v>222</v>
      </c>
      <c r="C307">
        <v>1</v>
      </c>
      <c r="D307">
        <v>35</v>
      </c>
      <c r="E307">
        <v>0</v>
      </c>
      <c r="F307">
        <v>138</v>
      </c>
      <c r="H307">
        <f t="shared" si="16"/>
        <v>8.8336762729721983</v>
      </c>
      <c r="I307">
        <f t="shared" si="17"/>
        <v>-29.517257516540369</v>
      </c>
      <c r="J307">
        <f t="shared" si="18"/>
        <v>17.919916815772723</v>
      </c>
      <c r="K307">
        <f t="shared" si="19"/>
        <v>17.919916815772723</v>
      </c>
    </row>
    <row r="308" spans="1:11" x14ac:dyDescent="0.25">
      <c r="A308" t="s">
        <v>553</v>
      </c>
      <c r="B308">
        <v>10</v>
      </c>
      <c r="C308">
        <v>6</v>
      </c>
      <c r="D308">
        <v>5</v>
      </c>
      <c r="E308">
        <v>0</v>
      </c>
      <c r="F308">
        <v>14</v>
      </c>
      <c r="H308">
        <f t="shared" si="16"/>
        <v>1.7690130993713993</v>
      </c>
      <c r="I308">
        <f t="shared" si="17"/>
        <v>-14.814218374566565</v>
      </c>
      <c r="J308">
        <f t="shared" si="18"/>
        <v>2.8478167755879049</v>
      </c>
      <c r="K308">
        <f t="shared" si="19"/>
        <v>2.8478167755879049</v>
      </c>
    </row>
    <row r="309" spans="1:11" x14ac:dyDescent="0.25">
      <c r="A309" t="s">
        <v>554</v>
      </c>
      <c r="B309">
        <v>165</v>
      </c>
      <c r="C309">
        <v>26</v>
      </c>
      <c r="D309">
        <v>34</v>
      </c>
      <c r="E309">
        <v>0</v>
      </c>
      <c r="F309">
        <v>90</v>
      </c>
      <c r="H309">
        <f t="shared" si="16"/>
        <v>6.5752846781155476</v>
      </c>
      <c r="I309">
        <f t="shared" si="17"/>
        <v>-28.450946074549787</v>
      </c>
      <c r="J309">
        <f t="shared" si="18"/>
        <v>7.5773544858021111</v>
      </c>
      <c r="K309">
        <f t="shared" si="19"/>
        <v>7.5773544858021111</v>
      </c>
    </row>
    <row r="310" spans="1:11" x14ac:dyDescent="0.25">
      <c r="A310" t="s">
        <v>555</v>
      </c>
      <c r="B310">
        <v>143</v>
      </c>
      <c r="C310">
        <v>97</v>
      </c>
      <c r="D310">
        <v>44</v>
      </c>
      <c r="E310">
        <v>51</v>
      </c>
      <c r="F310">
        <v>31</v>
      </c>
      <c r="H310">
        <f t="shared" si="16"/>
        <v>-2.5897187447699963</v>
      </c>
      <c r="I310">
        <f t="shared" si="17"/>
        <v>-29.829909911902629</v>
      </c>
      <c r="J310">
        <f t="shared" si="18"/>
        <v>-6.1292949808330484</v>
      </c>
      <c r="K310">
        <f t="shared" si="19"/>
        <v>-2.5897187447699963</v>
      </c>
    </row>
    <row r="311" spans="1:11" x14ac:dyDescent="0.25">
      <c r="A311" t="s">
        <v>556</v>
      </c>
      <c r="B311">
        <v>14</v>
      </c>
      <c r="C311">
        <v>9</v>
      </c>
      <c r="D311">
        <v>11</v>
      </c>
      <c r="E311">
        <v>0</v>
      </c>
      <c r="F311">
        <v>23</v>
      </c>
      <c r="H311">
        <f t="shared" si="16"/>
        <v>4.3319141546983211</v>
      </c>
      <c r="I311">
        <f t="shared" si="17"/>
        <v>-15.183817016568131</v>
      </c>
      <c r="J311">
        <f t="shared" si="18"/>
        <v>3.0379228101143632</v>
      </c>
      <c r="K311">
        <f t="shared" si="19"/>
        <v>4.3319141546983211</v>
      </c>
    </row>
    <row r="312" spans="1:11" x14ac:dyDescent="0.25">
      <c r="A312" t="s">
        <v>557</v>
      </c>
      <c r="B312">
        <v>127</v>
      </c>
      <c r="C312">
        <v>128</v>
      </c>
      <c r="D312">
        <v>175</v>
      </c>
      <c r="E312">
        <v>8</v>
      </c>
      <c r="F312">
        <v>55</v>
      </c>
      <c r="H312">
        <f t="shared" si="16"/>
        <v>2.8047406801361028</v>
      </c>
      <c r="I312">
        <f t="shared" si="17"/>
        <v>-26.104532198690904</v>
      </c>
      <c r="J312">
        <f t="shared" si="18"/>
        <v>-7.8951882890012755</v>
      </c>
      <c r="K312">
        <f t="shared" si="19"/>
        <v>2.8047406801361028</v>
      </c>
    </row>
    <row r="313" spans="1:11" x14ac:dyDescent="0.25">
      <c r="A313" t="s">
        <v>558</v>
      </c>
      <c r="B313">
        <v>0</v>
      </c>
      <c r="C313">
        <v>0</v>
      </c>
      <c r="D313">
        <v>0</v>
      </c>
      <c r="E313">
        <v>0</v>
      </c>
      <c r="F313">
        <v>128</v>
      </c>
      <c r="H313">
        <f t="shared" si="16"/>
        <v>26.085663039230401</v>
      </c>
      <c r="I313">
        <f t="shared" si="17"/>
        <v>6.6379767536356669</v>
      </c>
      <c r="J313">
        <f t="shared" si="18"/>
        <v>34.870803313824595</v>
      </c>
      <c r="K313">
        <f t="shared" si="19"/>
        <v>34.870803313824595</v>
      </c>
    </row>
    <row r="314" spans="1:11" x14ac:dyDescent="0.25">
      <c r="A314" t="s">
        <v>559</v>
      </c>
      <c r="B314">
        <v>93</v>
      </c>
      <c r="C314">
        <v>66</v>
      </c>
      <c r="D314">
        <v>22</v>
      </c>
      <c r="E314">
        <v>2</v>
      </c>
      <c r="F314">
        <v>91</v>
      </c>
      <c r="H314">
        <f t="shared" si="16"/>
        <v>8.0710393466037296</v>
      </c>
      <c r="I314">
        <f t="shared" si="17"/>
        <v>-24.644436628456141</v>
      </c>
      <c r="J314">
        <f t="shared" si="18"/>
        <v>7.1862694329887518</v>
      </c>
      <c r="K314">
        <f t="shared" si="19"/>
        <v>8.0710393466037296</v>
      </c>
    </row>
    <row r="315" spans="1:11" x14ac:dyDescent="0.25">
      <c r="A315" t="s">
        <v>560</v>
      </c>
      <c r="B315">
        <v>39</v>
      </c>
      <c r="C315">
        <v>11</v>
      </c>
      <c r="D315">
        <v>11</v>
      </c>
      <c r="E315">
        <v>6</v>
      </c>
      <c r="F315">
        <v>18</v>
      </c>
      <c r="H315">
        <f t="shared" si="16"/>
        <v>-1.5010469213081912</v>
      </c>
      <c r="I315">
        <f t="shared" si="17"/>
        <v>-23.051493896597254</v>
      </c>
      <c r="J315">
        <f t="shared" si="18"/>
        <v>0.49497399537485975</v>
      </c>
      <c r="K315">
        <f t="shared" si="19"/>
        <v>0.49497399537485975</v>
      </c>
    </row>
    <row r="316" spans="1:11" x14ac:dyDescent="0.25">
      <c r="A316" t="s">
        <v>561</v>
      </c>
      <c r="B316">
        <v>176</v>
      </c>
      <c r="C316">
        <v>25</v>
      </c>
      <c r="D316">
        <v>26</v>
      </c>
      <c r="E316">
        <v>2</v>
      </c>
      <c r="F316">
        <v>51</v>
      </c>
      <c r="H316">
        <f t="shared" si="16"/>
        <v>1.6331535899922507</v>
      </c>
      <c r="I316">
        <f t="shared" si="17"/>
        <v>-30.636363795926627</v>
      </c>
      <c r="J316">
        <f t="shared" si="18"/>
        <v>3.8548612001103848</v>
      </c>
      <c r="K316">
        <f t="shared" si="19"/>
        <v>3.8548612001103848</v>
      </c>
    </row>
    <row r="317" spans="1:11" x14ac:dyDescent="0.25">
      <c r="A317" t="s">
        <v>562</v>
      </c>
      <c r="B317">
        <v>30</v>
      </c>
      <c r="C317">
        <v>12</v>
      </c>
      <c r="D317">
        <v>14</v>
      </c>
      <c r="E317">
        <v>0</v>
      </c>
      <c r="F317">
        <v>19</v>
      </c>
      <c r="H317">
        <f t="shared" si="16"/>
        <v>0.54856778217989088</v>
      </c>
      <c r="I317">
        <f t="shared" si="17"/>
        <v>-20.800237127329869</v>
      </c>
      <c r="J317">
        <f t="shared" si="18"/>
        <v>-0.24168944811023962</v>
      </c>
      <c r="K317">
        <f t="shared" si="19"/>
        <v>0.54856778217989088</v>
      </c>
    </row>
    <row r="318" spans="1:11" x14ac:dyDescent="0.25">
      <c r="A318" t="s">
        <v>563</v>
      </c>
      <c r="B318">
        <v>243</v>
      </c>
      <c r="C318">
        <v>53</v>
      </c>
      <c r="D318">
        <v>108</v>
      </c>
      <c r="E318">
        <v>3</v>
      </c>
      <c r="F318">
        <v>258</v>
      </c>
      <c r="H318">
        <f t="shared" si="16"/>
        <v>12.70137523924312</v>
      </c>
      <c r="I318">
        <f t="shared" si="17"/>
        <v>-27.43437662068078</v>
      </c>
      <c r="J318">
        <f t="shared" si="18"/>
        <v>10.055365214046013</v>
      </c>
      <c r="K318">
        <f t="shared" si="19"/>
        <v>12.70137523924312</v>
      </c>
    </row>
    <row r="319" spans="1:11" x14ac:dyDescent="0.25">
      <c r="A319" t="s">
        <v>564</v>
      </c>
      <c r="B319">
        <v>39</v>
      </c>
      <c r="C319">
        <v>5</v>
      </c>
      <c r="D319">
        <v>12</v>
      </c>
      <c r="E319">
        <v>1</v>
      </c>
      <c r="F319">
        <v>30</v>
      </c>
      <c r="H319">
        <f t="shared" si="16"/>
        <v>2.759964814852669</v>
      </c>
      <c r="I319">
        <f t="shared" si="17"/>
        <v>-21.707589474275693</v>
      </c>
      <c r="J319">
        <f t="shared" si="18"/>
        <v>6.2720586429541996</v>
      </c>
      <c r="K319">
        <f t="shared" si="19"/>
        <v>6.2720586429541996</v>
      </c>
    </row>
    <row r="320" spans="1:11" x14ac:dyDescent="0.25">
      <c r="A320" t="s">
        <v>565</v>
      </c>
      <c r="B320">
        <v>56</v>
      </c>
      <c r="C320">
        <v>14</v>
      </c>
      <c r="D320">
        <v>29</v>
      </c>
      <c r="E320">
        <v>2</v>
      </c>
      <c r="F320">
        <v>75</v>
      </c>
      <c r="H320">
        <f t="shared" si="16"/>
        <v>8.2624417053292696</v>
      </c>
      <c r="I320">
        <f t="shared" si="17"/>
        <v>-21.155891351869979</v>
      </c>
      <c r="J320">
        <f t="shared" si="18"/>
        <v>8.1746753758830337</v>
      </c>
      <c r="K320">
        <f t="shared" si="19"/>
        <v>8.2624417053292696</v>
      </c>
    </row>
    <row r="321" spans="1:11" x14ac:dyDescent="0.25">
      <c r="A321" t="s">
        <v>566</v>
      </c>
      <c r="B321">
        <v>5</v>
      </c>
      <c r="C321">
        <v>40</v>
      </c>
      <c r="D321">
        <v>15</v>
      </c>
      <c r="E321">
        <v>0</v>
      </c>
      <c r="F321">
        <v>24</v>
      </c>
      <c r="H321">
        <f t="shared" si="16"/>
        <v>7.6633028698834025</v>
      </c>
      <c r="I321">
        <f t="shared" si="17"/>
        <v>-7.9931760374602963</v>
      </c>
      <c r="J321">
        <f t="shared" si="18"/>
        <v>-1.5069443434457916</v>
      </c>
      <c r="K321">
        <f t="shared" si="19"/>
        <v>7.6633028698834025</v>
      </c>
    </row>
    <row r="322" spans="1:11" x14ac:dyDescent="0.25">
      <c r="A322" t="s">
        <v>567</v>
      </c>
      <c r="B322">
        <v>36</v>
      </c>
      <c r="C322">
        <v>20</v>
      </c>
      <c r="D322">
        <v>9</v>
      </c>
      <c r="E322">
        <v>0</v>
      </c>
      <c r="F322">
        <v>45</v>
      </c>
      <c r="H322">
        <f t="shared" ref="H322:H385" si="20">-10.9845 -3.2959*LN(B322+1) -0.4205*LN(E322+1) +7.6279*LN(F322+1)</f>
        <v>6.3187693599950698</v>
      </c>
      <c r="I322">
        <f t="shared" ref="I322:I385" si="21">-5.8809 -7.4079*LN(B322+1) +1.0348*LN(D322+1) +2.576*LN(F322+1)</f>
        <v>-20.384923513491003</v>
      </c>
      <c r="J322">
        <f t="shared" ref="J322:J385" si="22">-8.2542 -2.5773*LN(C322+1) -4.4166*LN(D322+1) +8.8738*LN(F322+1)</f>
        <v>7.7041530237028439</v>
      </c>
      <c r="K322">
        <f t="shared" si="19"/>
        <v>7.7041530237028439</v>
      </c>
    </row>
    <row r="323" spans="1:11" x14ac:dyDescent="0.25">
      <c r="A323" t="s">
        <v>568</v>
      </c>
      <c r="B323">
        <v>17</v>
      </c>
      <c r="C323">
        <v>11</v>
      </c>
      <c r="D323">
        <v>7</v>
      </c>
      <c r="E323">
        <v>0</v>
      </c>
      <c r="F323">
        <v>14</v>
      </c>
      <c r="H323">
        <f t="shared" si="20"/>
        <v>0.14585985213757979</v>
      </c>
      <c r="I323">
        <f t="shared" si="21"/>
        <v>-18.164741519949409</v>
      </c>
      <c r="J323">
        <f t="shared" si="22"/>
        <v>0.18808445305901245</v>
      </c>
      <c r="K323">
        <f t="shared" ref="K323:K386" si="23">MAX(H323:J323)</f>
        <v>0.18808445305901245</v>
      </c>
    </row>
    <row r="324" spans="1:11" x14ac:dyDescent="0.25">
      <c r="A324" t="s">
        <v>569</v>
      </c>
      <c r="B324">
        <v>152</v>
      </c>
      <c r="C324">
        <v>36</v>
      </c>
      <c r="D324">
        <v>34</v>
      </c>
      <c r="E324">
        <v>15</v>
      </c>
      <c r="F324">
        <v>159</v>
      </c>
      <c r="H324">
        <f t="shared" si="20"/>
        <v>9.9827244424029509</v>
      </c>
      <c r="I324">
        <f t="shared" si="21"/>
        <v>-26.393159155811432</v>
      </c>
      <c r="J324">
        <f t="shared" si="22"/>
        <v>11.772908416989821</v>
      </c>
      <c r="K324">
        <f t="shared" si="23"/>
        <v>11.772908416989821</v>
      </c>
    </row>
    <row r="325" spans="1:11" x14ac:dyDescent="0.25">
      <c r="A325" t="s">
        <v>570</v>
      </c>
      <c r="B325">
        <v>200</v>
      </c>
      <c r="C325">
        <v>59</v>
      </c>
      <c r="D325">
        <v>76</v>
      </c>
      <c r="E325">
        <v>9</v>
      </c>
      <c r="F325">
        <v>132</v>
      </c>
      <c r="H325">
        <f t="shared" si="20"/>
        <v>7.8711944370868068</v>
      </c>
      <c r="I325">
        <f t="shared" si="21"/>
        <v>-28.074743223577393</v>
      </c>
      <c r="J325">
        <f t="shared" si="22"/>
        <v>5.4045748276401895</v>
      </c>
      <c r="K325">
        <f t="shared" si="23"/>
        <v>7.8711944370868068</v>
      </c>
    </row>
    <row r="326" spans="1:11" x14ac:dyDescent="0.25">
      <c r="A326" t="s">
        <v>571</v>
      </c>
      <c r="B326">
        <v>86</v>
      </c>
      <c r="C326">
        <v>2</v>
      </c>
      <c r="D326">
        <v>44</v>
      </c>
      <c r="E326">
        <v>7</v>
      </c>
      <c r="F326">
        <v>62</v>
      </c>
      <c r="H326">
        <f t="shared" si="20"/>
        <v>5.025325642891957</v>
      </c>
      <c r="I326">
        <f t="shared" si="21"/>
        <v>-24.352051352582372</v>
      </c>
      <c r="J326">
        <f t="shared" si="22"/>
        <v>8.8671899311492623</v>
      </c>
      <c r="K326">
        <f t="shared" si="23"/>
        <v>8.8671899311492623</v>
      </c>
    </row>
    <row r="327" spans="1:11" x14ac:dyDescent="0.25">
      <c r="A327" t="s">
        <v>572</v>
      </c>
      <c r="B327">
        <v>19</v>
      </c>
      <c r="C327">
        <v>73</v>
      </c>
      <c r="D327">
        <v>10</v>
      </c>
      <c r="E327">
        <v>2</v>
      </c>
      <c r="F327">
        <v>27</v>
      </c>
      <c r="H327">
        <f t="shared" si="20"/>
        <v>4.0976223153738971</v>
      </c>
      <c r="I327">
        <f t="shared" si="21"/>
        <v>-17.007884262757528</v>
      </c>
      <c r="J327">
        <f t="shared" si="22"/>
        <v>-0.36829484416367464</v>
      </c>
      <c r="K327">
        <f t="shared" si="23"/>
        <v>4.0976223153738971</v>
      </c>
    </row>
    <row r="328" spans="1:11" x14ac:dyDescent="0.25">
      <c r="A328" t="s">
        <v>573</v>
      </c>
      <c r="B328">
        <v>66</v>
      </c>
      <c r="C328">
        <v>10</v>
      </c>
      <c r="D328">
        <v>8</v>
      </c>
      <c r="E328">
        <v>12</v>
      </c>
      <c r="F328">
        <v>53</v>
      </c>
      <c r="H328">
        <f t="shared" si="20"/>
        <v>4.5062637997243726</v>
      </c>
      <c r="I328">
        <f t="shared" si="21"/>
        <v>-24.479531558609242</v>
      </c>
      <c r="J328">
        <f t="shared" si="22"/>
        <v>11.258889077555672</v>
      </c>
      <c r="K328">
        <f t="shared" si="23"/>
        <v>11.258889077555672</v>
      </c>
    </row>
    <row r="329" spans="1:11" x14ac:dyDescent="0.25">
      <c r="A329" t="s">
        <v>574</v>
      </c>
      <c r="B329">
        <v>25</v>
      </c>
      <c r="C329">
        <v>5</v>
      </c>
      <c r="D329">
        <v>12</v>
      </c>
      <c r="E329">
        <v>0</v>
      </c>
      <c r="F329">
        <v>19</v>
      </c>
      <c r="H329">
        <f t="shared" si="20"/>
        <v>1.1282858297774823</v>
      </c>
      <c r="I329">
        <f t="shared" si="21"/>
        <v>-19.645337412233062</v>
      </c>
      <c r="J329">
        <f t="shared" si="22"/>
        <v>2.3830720368573104</v>
      </c>
      <c r="K329">
        <f t="shared" si="23"/>
        <v>2.3830720368573104</v>
      </c>
    </row>
    <row r="330" spans="1:11" x14ac:dyDescent="0.25">
      <c r="A330" t="s">
        <v>575</v>
      </c>
      <c r="B330">
        <v>65</v>
      </c>
      <c r="C330">
        <v>34</v>
      </c>
      <c r="D330">
        <v>20</v>
      </c>
      <c r="E330">
        <v>13</v>
      </c>
      <c r="F330">
        <v>21</v>
      </c>
      <c r="H330">
        <f t="shared" si="20"/>
        <v>-2.3247439413762088</v>
      </c>
      <c r="I330">
        <f t="shared" si="21"/>
        <v>-25.804446185050331</v>
      </c>
      <c r="J330">
        <f t="shared" si="22"/>
        <v>-3.4345438347149155</v>
      </c>
      <c r="K330">
        <f t="shared" si="23"/>
        <v>-2.3247439413762088</v>
      </c>
    </row>
    <row r="331" spans="1:11" x14ac:dyDescent="0.25">
      <c r="A331" t="s">
        <v>576</v>
      </c>
      <c r="B331">
        <v>5</v>
      </c>
      <c r="C331">
        <v>8</v>
      </c>
      <c r="D331">
        <v>7</v>
      </c>
      <c r="E331">
        <v>0</v>
      </c>
      <c r="F331">
        <v>5</v>
      </c>
      <c r="H331">
        <f t="shared" si="20"/>
        <v>-3.2225979793040658</v>
      </c>
      <c r="I331">
        <f t="shared" si="21"/>
        <v>-12.386696472032742</v>
      </c>
      <c r="J331">
        <f t="shared" si="22"/>
        <v>-7.2014532381158869</v>
      </c>
      <c r="K331">
        <f t="shared" si="23"/>
        <v>-3.2225979793040658</v>
      </c>
    </row>
    <row r="332" spans="1:11" x14ac:dyDescent="0.25">
      <c r="A332" t="s">
        <v>577</v>
      </c>
      <c r="B332">
        <v>79</v>
      </c>
      <c r="C332">
        <v>4</v>
      </c>
      <c r="D332">
        <v>29</v>
      </c>
      <c r="E332">
        <v>14</v>
      </c>
      <c r="F332">
        <v>36</v>
      </c>
      <c r="H332">
        <f t="shared" si="20"/>
        <v>0.97776405107375552</v>
      </c>
      <c r="I332">
        <f t="shared" si="21"/>
        <v>-25.521231513485127</v>
      </c>
      <c r="J332">
        <f t="shared" si="22"/>
        <v>4.6186306856568322</v>
      </c>
      <c r="K332">
        <f t="shared" si="23"/>
        <v>4.6186306856568322</v>
      </c>
    </row>
    <row r="333" spans="1:11" x14ac:dyDescent="0.25">
      <c r="A333" t="s">
        <v>578</v>
      </c>
      <c r="B333">
        <v>115</v>
      </c>
      <c r="C333">
        <v>256</v>
      </c>
      <c r="D333">
        <v>52</v>
      </c>
      <c r="E333">
        <v>18</v>
      </c>
      <c r="F333">
        <v>42</v>
      </c>
      <c r="H333">
        <f t="shared" si="20"/>
        <v>0.80006386089197079</v>
      </c>
      <c r="I333">
        <f t="shared" si="21"/>
        <v>-27.297711206526486</v>
      </c>
      <c r="J333">
        <f t="shared" si="22"/>
        <v>-6.7148874723532188</v>
      </c>
      <c r="K333">
        <f t="shared" si="23"/>
        <v>0.80006386089197079</v>
      </c>
    </row>
    <row r="334" spans="1:11" x14ac:dyDescent="0.25">
      <c r="A334" t="s">
        <v>579</v>
      </c>
      <c r="B334">
        <v>40</v>
      </c>
      <c r="C334">
        <v>21</v>
      </c>
      <c r="D334">
        <v>12</v>
      </c>
      <c r="E334">
        <v>9</v>
      </c>
      <c r="F334">
        <v>9</v>
      </c>
      <c r="H334">
        <f t="shared" si="20"/>
        <v>-6.6284103754054442</v>
      </c>
      <c r="I334">
        <f t="shared" si="21"/>
        <v>-24.805001718284981</v>
      </c>
      <c r="J334">
        <f t="shared" si="22"/>
        <v>-7.1164194489944492</v>
      </c>
      <c r="K334">
        <f t="shared" si="23"/>
        <v>-6.6284103754054442</v>
      </c>
    </row>
    <row r="335" spans="1:11" x14ac:dyDescent="0.25">
      <c r="A335" t="s">
        <v>580</v>
      </c>
      <c r="B335">
        <v>164</v>
      </c>
      <c r="C335">
        <v>62</v>
      </c>
      <c r="D335">
        <v>24</v>
      </c>
      <c r="E335">
        <v>0</v>
      </c>
      <c r="F335">
        <v>46</v>
      </c>
      <c r="H335">
        <f t="shared" si="20"/>
        <v>1.5553552036552318</v>
      </c>
      <c r="I335">
        <f t="shared" si="21"/>
        <v>-30.456360550529382</v>
      </c>
      <c r="J335">
        <f t="shared" si="22"/>
        <v>1.016651689612921</v>
      </c>
      <c r="K335">
        <f t="shared" si="23"/>
        <v>1.5553552036552318</v>
      </c>
    </row>
    <row r="336" spans="1:11" x14ac:dyDescent="0.25">
      <c r="A336" t="s">
        <v>581</v>
      </c>
      <c r="B336">
        <v>203</v>
      </c>
      <c r="C336">
        <v>56</v>
      </c>
      <c r="D336">
        <v>106</v>
      </c>
      <c r="E336">
        <v>35</v>
      </c>
      <c r="F336">
        <v>96</v>
      </c>
      <c r="H336">
        <f t="shared" si="20"/>
        <v>4.8760764715940077</v>
      </c>
      <c r="I336">
        <f t="shared" si="21"/>
        <v>-28.657102343872673</v>
      </c>
      <c r="J336">
        <f t="shared" si="22"/>
        <v>1.2826984181688701</v>
      </c>
      <c r="K336">
        <f t="shared" si="23"/>
        <v>4.8760764715940077</v>
      </c>
    </row>
    <row r="337" spans="1:11" x14ac:dyDescent="0.25">
      <c r="A337" t="s">
        <v>582</v>
      </c>
      <c r="B337">
        <v>102</v>
      </c>
      <c r="C337">
        <v>52</v>
      </c>
      <c r="D337">
        <v>23</v>
      </c>
      <c r="E337">
        <v>4</v>
      </c>
      <c r="F337">
        <v>78</v>
      </c>
      <c r="H337">
        <f t="shared" si="20"/>
        <v>6.3928393593485993</v>
      </c>
      <c r="I337">
        <f t="shared" si="21"/>
        <v>-25.670161100307219</v>
      </c>
      <c r="J337">
        <f t="shared" si="22"/>
        <v>6.2505804573092263</v>
      </c>
      <c r="K337">
        <f t="shared" si="23"/>
        <v>6.3928393593485993</v>
      </c>
    </row>
    <row r="338" spans="1:11" x14ac:dyDescent="0.25">
      <c r="A338" t="s">
        <v>583</v>
      </c>
      <c r="B338">
        <v>119</v>
      </c>
      <c r="C338">
        <v>14</v>
      </c>
      <c r="D338">
        <v>47</v>
      </c>
      <c r="E338">
        <v>3</v>
      </c>
      <c r="F338">
        <v>92</v>
      </c>
      <c r="H338">
        <f t="shared" si="20"/>
        <v>7.2276848599374617</v>
      </c>
      <c r="I338">
        <f t="shared" si="21"/>
        <v>-25.664264980904839</v>
      </c>
      <c r="J338">
        <f t="shared" si="22"/>
        <v>7.8901772142668349</v>
      </c>
      <c r="K338">
        <f t="shared" si="23"/>
        <v>7.8901772142668349</v>
      </c>
    </row>
    <row r="339" spans="1:11" x14ac:dyDescent="0.25">
      <c r="A339" t="s">
        <v>584</v>
      </c>
      <c r="B339">
        <v>115</v>
      </c>
      <c r="C339">
        <v>52</v>
      </c>
      <c r="D339">
        <v>20</v>
      </c>
      <c r="E339">
        <v>13</v>
      </c>
      <c r="F339">
        <v>61</v>
      </c>
      <c r="H339">
        <f t="shared" si="20"/>
        <v>3.7197868577147695</v>
      </c>
      <c r="I339">
        <f t="shared" si="21"/>
        <v>-27.313050782264479</v>
      </c>
      <c r="J339">
        <f t="shared" si="22"/>
        <v>4.6900939587659778</v>
      </c>
      <c r="K339">
        <f t="shared" si="23"/>
        <v>4.6900939587659778</v>
      </c>
    </row>
    <row r="340" spans="1:11" x14ac:dyDescent="0.25">
      <c r="A340" t="s">
        <v>585</v>
      </c>
      <c r="B340">
        <v>131</v>
      </c>
      <c r="C340">
        <v>47</v>
      </c>
      <c r="D340">
        <v>4</v>
      </c>
      <c r="E340">
        <v>16</v>
      </c>
      <c r="F340">
        <v>247</v>
      </c>
      <c r="H340">
        <f t="shared" si="20"/>
        <v>13.786790065043814</v>
      </c>
      <c r="I340">
        <f t="shared" si="21"/>
        <v>-26.184169560419768</v>
      </c>
      <c r="J340">
        <f t="shared" si="22"/>
        <v>23.585374158249461</v>
      </c>
      <c r="K340">
        <f t="shared" si="23"/>
        <v>23.585374158249461</v>
      </c>
    </row>
    <row r="341" spans="1:11" x14ac:dyDescent="0.25">
      <c r="A341" t="s">
        <v>586</v>
      </c>
      <c r="B341">
        <v>38</v>
      </c>
      <c r="C341">
        <v>53</v>
      </c>
      <c r="D341">
        <v>20</v>
      </c>
      <c r="E341">
        <v>7</v>
      </c>
      <c r="F341">
        <v>83</v>
      </c>
      <c r="H341">
        <f t="shared" si="20"/>
        <v>9.8641894621418409</v>
      </c>
      <c r="I341">
        <f t="shared" si="21"/>
        <v>-18.455942425987232</v>
      </c>
      <c r="J341">
        <f t="shared" si="22"/>
        <v>7.3367357279164196</v>
      </c>
      <c r="K341">
        <f t="shared" si="23"/>
        <v>9.8641894621418409</v>
      </c>
    </row>
    <row r="342" spans="1:11" x14ac:dyDescent="0.25">
      <c r="A342" t="s">
        <v>587</v>
      </c>
      <c r="B342">
        <v>27</v>
      </c>
      <c r="C342">
        <v>0</v>
      </c>
      <c r="D342">
        <v>0</v>
      </c>
      <c r="E342">
        <v>18</v>
      </c>
      <c r="F342">
        <v>0</v>
      </c>
      <c r="H342">
        <f t="shared" si="20"/>
        <v>-23.205249435825941</v>
      </c>
      <c r="I342">
        <f t="shared" si="21"/>
        <v>-30.565537790926893</v>
      </c>
      <c r="J342">
        <f t="shared" si="22"/>
        <v>-8.2542000000000009</v>
      </c>
      <c r="K342">
        <f t="shared" si="23"/>
        <v>-8.2542000000000009</v>
      </c>
    </row>
    <row r="343" spans="1:11" x14ac:dyDescent="0.25">
      <c r="A343" t="s">
        <v>588</v>
      </c>
      <c r="B343">
        <v>75</v>
      </c>
      <c r="C343">
        <v>5</v>
      </c>
      <c r="D343">
        <v>9</v>
      </c>
      <c r="E343">
        <v>18</v>
      </c>
      <c r="F343">
        <v>40</v>
      </c>
      <c r="H343">
        <f t="shared" si="20"/>
        <v>1.8304557606245879</v>
      </c>
      <c r="I343">
        <f t="shared" si="21"/>
        <v>-26.013662813446572</v>
      </c>
      <c r="J343">
        <f t="shared" si="22"/>
        <v>9.9117968037617175</v>
      </c>
      <c r="K343">
        <f t="shared" si="23"/>
        <v>9.9117968037617175</v>
      </c>
    </row>
    <row r="344" spans="1:11" x14ac:dyDescent="0.25">
      <c r="A344" t="s">
        <v>589</v>
      </c>
      <c r="B344">
        <v>6</v>
      </c>
      <c r="C344">
        <v>30</v>
      </c>
      <c r="D344">
        <v>0</v>
      </c>
      <c r="E344">
        <v>5</v>
      </c>
      <c r="F344">
        <v>3</v>
      </c>
      <c r="H344">
        <f t="shared" si="20"/>
        <v>-7.5769453598953902</v>
      </c>
      <c r="I344">
        <f t="shared" si="21"/>
        <v>-16.724913518942014</v>
      </c>
      <c r="J344">
        <f t="shared" si="22"/>
        <v>-4.8029163204138854</v>
      </c>
      <c r="K344">
        <f t="shared" si="23"/>
        <v>-4.8029163204138854</v>
      </c>
    </row>
    <row r="345" spans="1:11" x14ac:dyDescent="0.25">
      <c r="A345" t="s">
        <v>590</v>
      </c>
      <c r="B345">
        <v>57</v>
      </c>
      <c r="C345">
        <v>25</v>
      </c>
      <c r="D345">
        <v>26</v>
      </c>
      <c r="E345">
        <v>2</v>
      </c>
      <c r="F345">
        <v>72</v>
      </c>
      <c r="H345">
        <f t="shared" si="20"/>
        <v>7.8979149852909316</v>
      </c>
      <c r="I345">
        <f t="shared" si="21"/>
        <v>-21.497500268487279</v>
      </c>
      <c r="J345">
        <f t="shared" si="22"/>
        <v>6.8649936790251047</v>
      </c>
      <c r="K345">
        <f t="shared" si="23"/>
        <v>7.8979149852909316</v>
      </c>
    </row>
    <row r="346" spans="1:11" x14ac:dyDescent="0.25">
      <c r="A346" t="s">
        <v>591</v>
      </c>
      <c r="B346">
        <v>0</v>
      </c>
      <c r="C346">
        <v>0</v>
      </c>
      <c r="D346">
        <v>0</v>
      </c>
      <c r="E346">
        <v>0</v>
      </c>
      <c r="F346">
        <v>0</v>
      </c>
      <c r="H346">
        <f t="shared" si="20"/>
        <v>-10.984500000000001</v>
      </c>
      <c r="I346">
        <f t="shared" si="21"/>
        <v>-5.8808999999999996</v>
      </c>
      <c r="J346">
        <f t="shared" si="22"/>
        <v>-8.2542000000000009</v>
      </c>
      <c r="K346">
        <f t="shared" si="23"/>
        <v>-5.8808999999999996</v>
      </c>
    </row>
    <row r="347" spans="1:11" x14ac:dyDescent="0.25">
      <c r="A347" t="s">
        <v>592</v>
      </c>
      <c r="B347">
        <v>561</v>
      </c>
      <c r="C347">
        <v>17</v>
      </c>
      <c r="D347">
        <v>287</v>
      </c>
      <c r="E347">
        <v>12</v>
      </c>
      <c r="F347">
        <v>684</v>
      </c>
      <c r="H347">
        <f t="shared" si="20"/>
        <v>16.874695804503247</v>
      </c>
      <c r="I347">
        <f t="shared" si="21"/>
        <v>-30.104218121619294</v>
      </c>
      <c r="J347">
        <f t="shared" si="22"/>
        <v>17.22617049877713</v>
      </c>
      <c r="K347">
        <f t="shared" si="23"/>
        <v>17.22617049877713</v>
      </c>
    </row>
    <row r="348" spans="1:11" x14ac:dyDescent="0.25">
      <c r="A348" t="s">
        <v>593</v>
      </c>
      <c r="B348">
        <v>0</v>
      </c>
      <c r="C348">
        <v>0</v>
      </c>
      <c r="D348">
        <v>0</v>
      </c>
      <c r="E348">
        <v>0</v>
      </c>
      <c r="F348">
        <v>199</v>
      </c>
      <c r="H348">
        <f t="shared" si="20"/>
        <v>29.430535040291769</v>
      </c>
      <c r="I348">
        <f t="shared" si="21"/>
        <v>7.7675655362277416</v>
      </c>
      <c r="J348">
        <f t="shared" si="22"/>
        <v>38.762008647273959</v>
      </c>
      <c r="K348">
        <f t="shared" si="23"/>
        <v>38.762008647273959</v>
      </c>
    </row>
    <row r="349" spans="1:11" x14ac:dyDescent="0.25">
      <c r="A349" t="s">
        <v>594</v>
      </c>
      <c r="B349">
        <v>893</v>
      </c>
      <c r="C349">
        <v>75</v>
      </c>
      <c r="D349">
        <v>523</v>
      </c>
      <c r="E349">
        <v>14</v>
      </c>
      <c r="F349">
        <v>782</v>
      </c>
      <c r="H349">
        <f t="shared" si="20"/>
        <v>16.304508117790384</v>
      </c>
      <c r="I349">
        <f t="shared" si="21"/>
        <v>-32.579187392100145</v>
      </c>
      <c r="J349">
        <f t="shared" si="22"/>
        <v>12.057003706790901</v>
      </c>
      <c r="K349">
        <f t="shared" si="23"/>
        <v>16.304508117790384</v>
      </c>
    </row>
    <row r="350" spans="1:11" x14ac:dyDescent="0.25">
      <c r="A350" t="s">
        <v>595</v>
      </c>
      <c r="B350">
        <v>86</v>
      </c>
      <c r="C350">
        <v>17</v>
      </c>
      <c r="D350">
        <v>97</v>
      </c>
      <c r="E350">
        <v>0</v>
      </c>
      <c r="F350">
        <v>126</v>
      </c>
      <c r="H350">
        <f t="shared" si="20"/>
        <v>11.247288108523843</v>
      </c>
      <c r="I350">
        <f t="shared" si="21"/>
        <v>-21.740750470535648</v>
      </c>
      <c r="J350">
        <f t="shared" si="22"/>
        <v>7.0328248698940072</v>
      </c>
      <c r="K350">
        <f t="shared" si="23"/>
        <v>11.247288108523843</v>
      </c>
    </row>
    <row r="351" spans="1:11" x14ac:dyDescent="0.25">
      <c r="A351" t="s">
        <v>596</v>
      </c>
      <c r="B351">
        <v>162</v>
      </c>
      <c r="C351">
        <v>20</v>
      </c>
      <c r="D351">
        <v>109</v>
      </c>
      <c r="E351">
        <v>41</v>
      </c>
      <c r="F351">
        <v>55</v>
      </c>
      <c r="H351">
        <f t="shared" si="20"/>
        <v>1.3602988004314831</v>
      </c>
      <c r="I351">
        <f t="shared" si="21"/>
        <v>-28.381529074700673</v>
      </c>
      <c r="J351">
        <f t="shared" si="22"/>
        <v>-1.1408234290577965</v>
      </c>
      <c r="K351">
        <f t="shared" si="23"/>
        <v>1.3602988004314831</v>
      </c>
    </row>
    <row r="352" spans="1:11" x14ac:dyDescent="0.25">
      <c r="A352" t="s">
        <v>597</v>
      </c>
      <c r="B352">
        <v>74</v>
      </c>
      <c r="C352">
        <v>26</v>
      </c>
      <c r="D352">
        <v>37</v>
      </c>
      <c r="E352">
        <v>49</v>
      </c>
      <c r="F352">
        <v>59</v>
      </c>
      <c r="H352">
        <f t="shared" si="20"/>
        <v>4.3717361389870995</v>
      </c>
      <c r="I352">
        <f t="shared" si="21"/>
        <v>-23.553214445896632</v>
      </c>
      <c r="J352">
        <f t="shared" si="22"/>
        <v>3.5180713884459607</v>
      </c>
      <c r="K352">
        <f t="shared" si="23"/>
        <v>4.3717361389870995</v>
      </c>
    </row>
    <row r="353" spans="1:11" x14ac:dyDescent="0.25">
      <c r="A353" t="s">
        <v>598</v>
      </c>
      <c r="B353">
        <v>184</v>
      </c>
      <c r="C353">
        <v>19</v>
      </c>
      <c r="D353">
        <v>83</v>
      </c>
      <c r="E353">
        <v>13</v>
      </c>
      <c r="F353">
        <v>56</v>
      </c>
      <c r="H353">
        <f t="shared" si="20"/>
        <v>1.5399963949363027</v>
      </c>
      <c r="I353">
        <f t="shared" si="21"/>
        <v>-29.552864627212855</v>
      </c>
      <c r="J353">
        <f t="shared" si="22"/>
        <v>0.33298207810814517</v>
      </c>
      <c r="K353">
        <f t="shared" si="23"/>
        <v>1.5399963949363027</v>
      </c>
    </row>
    <row r="354" spans="1:11" x14ac:dyDescent="0.25">
      <c r="A354" t="s">
        <v>599</v>
      </c>
      <c r="B354">
        <v>49</v>
      </c>
      <c r="C354">
        <v>0</v>
      </c>
      <c r="D354">
        <v>23</v>
      </c>
      <c r="E354">
        <v>18</v>
      </c>
      <c r="F354">
        <v>16</v>
      </c>
      <c r="H354">
        <f t="shared" si="20"/>
        <v>-3.504805147203701</v>
      </c>
      <c r="I354">
        <f t="shared" si="21"/>
        <v>-24.273767543978295</v>
      </c>
      <c r="J354">
        <f t="shared" si="22"/>
        <v>2.8509760253713097</v>
      </c>
      <c r="K354">
        <f t="shared" si="23"/>
        <v>2.8509760253713097</v>
      </c>
    </row>
    <row r="355" spans="1:11" x14ac:dyDescent="0.25">
      <c r="A355" t="s">
        <v>600</v>
      </c>
      <c r="B355">
        <v>174</v>
      </c>
      <c r="C355">
        <v>64</v>
      </c>
      <c r="D355">
        <v>40</v>
      </c>
      <c r="E355">
        <v>36</v>
      </c>
      <c r="F355">
        <v>298</v>
      </c>
      <c r="H355">
        <f t="shared" si="20"/>
        <v>13.956904459745417</v>
      </c>
      <c r="I355">
        <f t="shared" si="21"/>
        <v>-25.613970996547977</v>
      </c>
      <c r="J355">
        <f t="shared" si="22"/>
        <v>15.170385481046004</v>
      </c>
      <c r="K355">
        <f t="shared" si="23"/>
        <v>15.170385481046004</v>
      </c>
    </row>
    <row r="356" spans="1:11" x14ac:dyDescent="0.25">
      <c r="A356" t="s">
        <v>601</v>
      </c>
      <c r="B356">
        <v>0</v>
      </c>
      <c r="C356">
        <v>0</v>
      </c>
      <c r="D356">
        <v>0</v>
      </c>
      <c r="E356">
        <v>0</v>
      </c>
      <c r="F356">
        <v>0</v>
      </c>
      <c r="H356">
        <f t="shared" si="20"/>
        <v>-10.984500000000001</v>
      </c>
      <c r="I356">
        <f t="shared" si="21"/>
        <v>-5.8808999999999996</v>
      </c>
      <c r="J356">
        <f t="shared" si="22"/>
        <v>-8.2542000000000009</v>
      </c>
      <c r="K356">
        <f t="shared" si="23"/>
        <v>-5.8808999999999996</v>
      </c>
    </row>
    <row r="357" spans="1:11" x14ac:dyDescent="0.25">
      <c r="A357" t="s">
        <v>602</v>
      </c>
      <c r="B357">
        <v>94</v>
      </c>
      <c r="C357">
        <v>24</v>
      </c>
      <c r="D357">
        <v>115</v>
      </c>
      <c r="E357">
        <v>1</v>
      </c>
      <c r="F357">
        <v>67</v>
      </c>
      <c r="H357">
        <f t="shared" si="20"/>
        <v>5.9008915878611496</v>
      </c>
      <c r="I357">
        <f t="shared" si="21"/>
        <v>-23.827097646997125</v>
      </c>
      <c r="J357">
        <f t="shared" si="22"/>
        <v>-0.10184762728144392</v>
      </c>
      <c r="K357">
        <f t="shared" si="23"/>
        <v>5.9008915878611496</v>
      </c>
    </row>
    <row r="358" spans="1:11" x14ac:dyDescent="0.25">
      <c r="A358" t="s">
        <v>603</v>
      </c>
      <c r="B358">
        <v>1603</v>
      </c>
      <c r="C358">
        <v>47</v>
      </c>
      <c r="D358">
        <v>205</v>
      </c>
      <c r="E358">
        <v>14</v>
      </c>
      <c r="F358">
        <v>134</v>
      </c>
      <c r="H358">
        <f t="shared" si="20"/>
        <v>0.96912531981225669</v>
      </c>
      <c r="I358">
        <f t="shared" si="21"/>
        <v>-42.403822766363518</v>
      </c>
      <c r="J358">
        <f t="shared" si="22"/>
        <v>1.765883076417964</v>
      </c>
      <c r="K358">
        <f t="shared" si="23"/>
        <v>1.765883076417964</v>
      </c>
    </row>
    <row r="359" spans="1:11" x14ac:dyDescent="0.25">
      <c r="A359" t="s">
        <v>604</v>
      </c>
      <c r="B359">
        <v>72</v>
      </c>
      <c r="C359">
        <v>32</v>
      </c>
      <c r="D359">
        <v>63</v>
      </c>
      <c r="E359">
        <v>19</v>
      </c>
      <c r="F359">
        <v>39</v>
      </c>
      <c r="H359">
        <f t="shared" si="20"/>
        <v>1.7532728949252636</v>
      </c>
      <c r="I359">
        <f t="shared" si="21"/>
        <v>-23.858028805625075</v>
      </c>
      <c r="J359">
        <f t="shared" si="22"/>
        <v>-2.8994934642176418</v>
      </c>
      <c r="K359">
        <f t="shared" si="23"/>
        <v>1.7532728949252636</v>
      </c>
    </row>
    <row r="360" spans="1:11" x14ac:dyDescent="0.25">
      <c r="A360" t="s">
        <v>605</v>
      </c>
      <c r="B360">
        <v>77</v>
      </c>
      <c r="C360">
        <v>25</v>
      </c>
      <c r="D360">
        <v>63</v>
      </c>
      <c r="E360">
        <v>0</v>
      </c>
      <c r="F360">
        <v>43</v>
      </c>
      <c r="H360">
        <f t="shared" si="20"/>
        <v>3.5216434866788759</v>
      </c>
      <c r="I360">
        <f t="shared" si="21"/>
        <v>-24.10327860559979</v>
      </c>
      <c r="J360">
        <f t="shared" si="22"/>
        <v>-1.4392732599452316</v>
      </c>
      <c r="K360">
        <f t="shared" si="23"/>
        <v>3.5216434866788759</v>
      </c>
    </row>
    <row r="361" spans="1:11" x14ac:dyDescent="0.25">
      <c r="A361" t="s">
        <v>606</v>
      </c>
      <c r="B361">
        <v>2956</v>
      </c>
      <c r="C361">
        <v>25</v>
      </c>
      <c r="D361">
        <v>577</v>
      </c>
      <c r="E361">
        <v>11</v>
      </c>
      <c r="F361">
        <v>1004</v>
      </c>
      <c r="H361">
        <f t="shared" si="20"/>
        <v>14.359703913822266</v>
      </c>
      <c r="I361">
        <f t="shared" si="21"/>
        <v>-40.696209553122564</v>
      </c>
      <c r="J361">
        <f t="shared" si="22"/>
        <v>16.603311084671155</v>
      </c>
      <c r="K361">
        <f t="shared" si="23"/>
        <v>16.603311084671155</v>
      </c>
    </row>
    <row r="362" spans="1:11" x14ac:dyDescent="0.25">
      <c r="A362" t="s">
        <v>607</v>
      </c>
      <c r="B362">
        <v>292</v>
      </c>
      <c r="C362">
        <v>0</v>
      </c>
      <c r="D362">
        <v>187</v>
      </c>
      <c r="E362">
        <v>0</v>
      </c>
      <c r="F362">
        <v>111</v>
      </c>
      <c r="H362">
        <f t="shared" si="20"/>
        <v>6.2864566382924956</v>
      </c>
      <c r="I362">
        <f t="shared" si="21"/>
        <v>-30.385527434744937</v>
      </c>
      <c r="J362">
        <f t="shared" si="22"/>
        <v>10.489545711063652</v>
      </c>
      <c r="K362">
        <f t="shared" si="23"/>
        <v>10.489545711063652</v>
      </c>
    </row>
    <row r="363" spans="1:11" x14ac:dyDescent="0.25">
      <c r="A363" t="s">
        <v>608</v>
      </c>
      <c r="B363">
        <v>31</v>
      </c>
      <c r="C363">
        <v>18</v>
      </c>
      <c r="D363">
        <v>81</v>
      </c>
      <c r="E363">
        <v>2</v>
      </c>
      <c r="F363">
        <v>127</v>
      </c>
      <c r="H363">
        <f t="shared" si="20"/>
        <v>14.141616220729887</v>
      </c>
      <c r="I363">
        <f t="shared" si="21"/>
        <v>-14.495821957424109</v>
      </c>
      <c r="J363">
        <f t="shared" si="22"/>
        <v>7.7503273474969205</v>
      </c>
      <c r="K363">
        <f t="shared" si="23"/>
        <v>14.141616220729887</v>
      </c>
    </row>
    <row r="364" spans="1:11" x14ac:dyDescent="0.25">
      <c r="A364" t="s">
        <v>609</v>
      </c>
      <c r="B364">
        <v>302</v>
      </c>
      <c r="C364">
        <v>20</v>
      </c>
      <c r="D364">
        <v>91</v>
      </c>
      <c r="E364">
        <v>29</v>
      </c>
      <c r="F364">
        <v>15</v>
      </c>
      <c r="H364">
        <f t="shared" si="20"/>
        <v>-10.097565938294441</v>
      </c>
      <c r="I364">
        <f t="shared" si="21"/>
        <v>-36.386325881912825</v>
      </c>
      <c r="J364">
        <f t="shared" si="22"/>
        <v>-11.468381304727998</v>
      </c>
      <c r="K364">
        <f t="shared" si="23"/>
        <v>-10.097565938294441</v>
      </c>
    </row>
    <row r="365" spans="1:11" x14ac:dyDescent="0.25">
      <c r="A365" t="s">
        <v>610</v>
      </c>
      <c r="B365">
        <v>20</v>
      </c>
      <c r="C365">
        <v>6</v>
      </c>
      <c r="D365">
        <v>2</v>
      </c>
      <c r="E365">
        <v>1</v>
      </c>
      <c r="F365">
        <v>33</v>
      </c>
      <c r="H365">
        <f t="shared" si="20"/>
        <v>5.5883155538015323</v>
      </c>
      <c r="I365">
        <f t="shared" si="21"/>
        <v>-18.213669058686353</v>
      </c>
      <c r="J365">
        <f t="shared" si="22"/>
        <v>13.170692762047061</v>
      </c>
      <c r="K365">
        <f t="shared" si="23"/>
        <v>13.170692762047061</v>
      </c>
    </row>
    <row r="366" spans="1:11" x14ac:dyDescent="0.25">
      <c r="A366" t="s">
        <v>611</v>
      </c>
      <c r="B366">
        <v>165</v>
      </c>
      <c r="C366">
        <v>13</v>
      </c>
      <c r="D366">
        <v>146</v>
      </c>
      <c r="E366">
        <v>0</v>
      </c>
      <c r="F366">
        <v>336</v>
      </c>
      <c r="H366">
        <f t="shared" si="20"/>
        <v>16.561910032790447</v>
      </c>
      <c r="I366">
        <f t="shared" si="21"/>
        <v>-23.593361067980123</v>
      </c>
      <c r="J366">
        <f t="shared" si="22"/>
        <v>14.549664888976416</v>
      </c>
      <c r="K366">
        <f t="shared" si="23"/>
        <v>16.561910032790447</v>
      </c>
    </row>
    <row r="367" spans="1:11" x14ac:dyDescent="0.25">
      <c r="A367" t="s">
        <v>612</v>
      </c>
      <c r="B367">
        <v>15</v>
      </c>
      <c r="C367">
        <v>0</v>
      </c>
      <c r="D367">
        <v>8</v>
      </c>
      <c r="E367">
        <v>0</v>
      </c>
      <c r="F367">
        <v>17</v>
      </c>
      <c r="H367">
        <f t="shared" si="20"/>
        <v>1.9247915624260585</v>
      </c>
      <c r="I367">
        <f t="shared" si="21"/>
        <v>-16.700674354512035</v>
      </c>
      <c r="J367">
        <f t="shared" si="22"/>
        <v>7.6901188369558362</v>
      </c>
      <c r="K367">
        <f t="shared" si="23"/>
        <v>7.6901188369558362</v>
      </c>
    </row>
    <row r="368" spans="1:11" x14ac:dyDescent="0.25">
      <c r="A368" t="s">
        <v>613</v>
      </c>
      <c r="B368">
        <v>3</v>
      </c>
      <c r="C368">
        <v>1</v>
      </c>
      <c r="D368">
        <v>5</v>
      </c>
      <c r="E368">
        <v>0</v>
      </c>
      <c r="F368">
        <v>21</v>
      </c>
      <c r="H368">
        <f t="shared" si="20"/>
        <v>8.0245751451568523</v>
      </c>
      <c r="I368">
        <f t="shared" si="21"/>
        <v>-6.3337919391318236</v>
      </c>
      <c r="J368">
        <f t="shared" si="22"/>
        <v>9.4751594223612479</v>
      </c>
      <c r="K368">
        <f t="shared" si="23"/>
        <v>9.4751594223612479</v>
      </c>
    </row>
    <row r="369" spans="1:11" x14ac:dyDescent="0.25">
      <c r="A369" t="s">
        <v>614</v>
      </c>
      <c r="B369">
        <v>29</v>
      </c>
      <c r="C369">
        <v>11</v>
      </c>
      <c r="D369">
        <v>3</v>
      </c>
      <c r="E369">
        <v>6</v>
      </c>
      <c r="F369">
        <v>23</v>
      </c>
      <c r="H369">
        <f t="shared" si="20"/>
        <v>1.2291151446130399</v>
      </c>
      <c r="I369">
        <f t="shared" si="21"/>
        <v>-21.455426011751911</v>
      </c>
      <c r="J369">
        <f t="shared" si="22"/>
        <v>7.4201564959208781</v>
      </c>
      <c r="K369">
        <f t="shared" si="23"/>
        <v>7.4201564959208781</v>
      </c>
    </row>
    <row r="370" spans="1:11" x14ac:dyDescent="0.25">
      <c r="A370" t="s">
        <v>615</v>
      </c>
      <c r="B370">
        <v>4</v>
      </c>
      <c r="C370">
        <v>7</v>
      </c>
      <c r="D370">
        <v>2</v>
      </c>
      <c r="E370">
        <v>1</v>
      </c>
      <c r="F370">
        <v>9</v>
      </c>
      <c r="H370">
        <f t="shared" si="20"/>
        <v>0.98337402583227274</v>
      </c>
      <c r="I370">
        <f t="shared" si="21"/>
        <v>-10.735151915654146</v>
      </c>
      <c r="J370">
        <f t="shared" si="22"/>
        <v>1.9670038787075477</v>
      </c>
      <c r="K370">
        <f t="shared" si="23"/>
        <v>1.9670038787075477</v>
      </c>
    </row>
    <row r="371" spans="1:11" x14ac:dyDescent="0.25">
      <c r="A371" t="s">
        <v>616</v>
      </c>
      <c r="B371">
        <v>82</v>
      </c>
      <c r="C371">
        <v>606</v>
      </c>
      <c r="D371">
        <v>64</v>
      </c>
      <c r="E371">
        <v>0</v>
      </c>
      <c r="F371">
        <v>101</v>
      </c>
      <c r="H371">
        <f t="shared" si="20"/>
        <v>9.7302733632142804</v>
      </c>
      <c r="I371">
        <f t="shared" si="21"/>
        <v>-22.381643424588127</v>
      </c>
      <c r="J371">
        <f t="shared" si="22"/>
        <v>-2.1664163188967578</v>
      </c>
      <c r="K371">
        <f t="shared" si="23"/>
        <v>9.7302733632142804</v>
      </c>
    </row>
    <row r="372" spans="1:11" x14ac:dyDescent="0.25">
      <c r="A372" t="s">
        <v>617</v>
      </c>
      <c r="B372">
        <v>18</v>
      </c>
      <c r="C372">
        <v>5</v>
      </c>
      <c r="D372">
        <v>10</v>
      </c>
      <c r="E372">
        <v>3</v>
      </c>
      <c r="F372">
        <v>17</v>
      </c>
      <c r="H372">
        <f t="shared" si="20"/>
        <v>0.7754535217705687</v>
      </c>
      <c r="I372">
        <f t="shared" si="21"/>
        <v>-17.7660698371348</v>
      </c>
      <c r="J372">
        <f t="shared" si="22"/>
        <v>2.1859349633362299</v>
      </c>
      <c r="K372">
        <f t="shared" si="23"/>
        <v>2.1859349633362299</v>
      </c>
    </row>
    <row r="373" spans="1:11" x14ac:dyDescent="0.25">
      <c r="A373" t="s">
        <v>618</v>
      </c>
      <c r="B373">
        <v>29</v>
      </c>
      <c r="C373">
        <v>4</v>
      </c>
      <c r="D373">
        <v>1</v>
      </c>
      <c r="E373">
        <v>8</v>
      </c>
      <c r="F373">
        <v>10</v>
      </c>
      <c r="H373">
        <f t="shared" si="20"/>
        <v>-4.8275340336114851</v>
      </c>
      <c r="I373">
        <f t="shared" si="21"/>
        <v>-24.182383158443049</v>
      </c>
      <c r="J373">
        <f t="shared" si="22"/>
        <v>5.814884902380717</v>
      </c>
      <c r="K373">
        <f t="shared" si="23"/>
        <v>5.814884902380717</v>
      </c>
    </row>
    <row r="374" spans="1:11" x14ac:dyDescent="0.25">
      <c r="A374" t="s">
        <v>619</v>
      </c>
      <c r="B374">
        <v>18</v>
      </c>
      <c r="C374">
        <v>2</v>
      </c>
      <c r="D374">
        <v>5</v>
      </c>
      <c r="E374">
        <v>7</v>
      </c>
      <c r="F374">
        <v>7</v>
      </c>
      <c r="H374">
        <f t="shared" si="20"/>
        <v>-5.7017094639314223</v>
      </c>
      <c r="I374">
        <f t="shared" si="21"/>
        <v>-20.482255403642625</v>
      </c>
      <c r="J374">
        <f t="shared" si="22"/>
        <v>-0.54658997081842031</v>
      </c>
      <c r="K374">
        <f t="shared" si="23"/>
        <v>-0.54658997081842031</v>
      </c>
    </row>
    <row r="375" spans="1:11" x14ac:dyDescent="0.25">
      <c r="A375" t="s">
        <v>620</v>
      </c>
      <c r="B375">
        <v>20</v>
      </c>
      <c r="C375">
        <v>59</v>
      </c>
      <c r="D375">
        <v>20</v>
      </c>
      <c r="E375">
        <v>10</v>
      </c>
      <c r="F375">
        <v>62</v>
      </c>
      <c r="H375">
        <f t="shared" si="20"/>
        <v>9.5761609147376276</v>
      </c>
      <c r="I375">
        <f t="shared" si="21"/>
        <v>-14.611230892670561</v>
      </c>
      <c r="J375">
        <f t="shared" si="22"/>
        <v>4.5123568963888872</v>
      </c>
      <c r="K375">
        <f t="shared" si="23"/>
        <v>9.5761609147376276</v>
      </c>
    </row>
    <row r="376" spans="1:11" x14ac:dyDescent="0.25">
      <c r="A376" t="s">
        <v>621</v>
      </c>
      <c r="B376">
        <v>86</v>
      </c>
      <c r="C376">
        <v>24</v>
      </c>
      <c r="D376">
        <v>73</v>
      </c>
      <c r="E376">
        <v>13</v>
      </c>
      <c r="F376">
        <v>52</v>
      </c>
      <c r="H376">
        <f t="shared" si="20"/>
        <v>3.4715795120073736</v>
      </c>
      <c r="I376">
        <f t="shared" si="21"/>
        <v>-24.282582224423351</v>
      </c>
      <c r="J376">
        <f t="shared" si="22"/>
        <v>-0.32796617159953456</v>
      </c>
      <c r="K376">
        <f t="shared" si="23"/>
        <v>3.4715795120073736</v>
      </c>
    </row>
    <row r="377" spans="1:11" x14ac:dyDescent="0.25">
      <c r="A377" t="s">
        <v>622</v>
      </c>
      <c r="B377">
        <v>13</v>
      </c>
      <c r="C377">
        <v>4</v>
      </c>
      <c r="D377">
        <v>6</v>
      </c>
      <c r="E377">
        <v>0</v>
      </c>
      <c r="F377">
        <v>33</v>
      </c>
      <c r="H377">
        <f t="shared" si="20"/>
        <v>7.2161563930406913</v>
      </c>
      <c r="I377">
        <f t="shared" si="21"/>
        <v>-14.333240258403201</v>
      </c>
      <c r="J377">
        <f t="shared" si="22"/>
        <v>10.295706927304789</v>
      </c>
      <c r="K377">
        <f t="shared" si="23"/>
        <v>10.295706927304789</v>
      </c>
    </row>
    <row r="378" spans="1:11" x14ac:dyDescent="0.25">
      <c r="A378" t="s">
        <v>623</v>
      </c>
      <c r="B378">
        <v>18</v>
      </c>
      <c r="C378">
        <v>1</v>
      </c>
      <c r="D378">
        <v>1</v>
      </c>
      <c r="E378">
        <v>0</v>
      </c>
      <c r="F378">
        <v>19</v>
      </c>
      <c r="H378">
        <f t="shared" si="20"/>
        <v>2.1620697780078153</v>
      </c>
      <c r="I378">
        <f t="shared" si="21"/>
        <v>-19.258734474648563</v>
      </c>
      <c r="J378">
        <f t="shared" si="22"/>
        <v>13.4815269829452</v>
      </c>
      <c r="K378">
        <f t="shared" si="23"/>
        <v>13.4815269829452</v>
      </c>
    </row>
    <row r="379" spans="1:11" x14ac:dyDescent="0.25">
      <c r="A379" t="s">
        <v>624</v>
      </c>
      <c r="B379">
        <v>74</v>
      </c>
      <c r="C379">
        <v>16</v>
      </c>
      <c r="D379">
        <v>19</v>
      </c>
      <c r="E379">
        <v>1</v>
      </c>
      <c r="F379">
        <v>44</v>
      </c>
      <c r="H379">
        <f t="shared" si="20"/>
        <v>3.5308633428892406</v>
      </c>
      <c r="I379">
        <f t="shared" si="21"/>
        <v>-24.958473865943617</v>
      </c>
      <c r="J379">
        <f t="shared" si="22"/>
        <v>4.9923696907092179</v>
      </c>
      <c r="K379">
        <f t="shared" si="23"/>
        <v>4.9923696907092179</v>
      </c>
    </row>
    <row r="380" spans="1:11" x14ac:dyDescent="0.25">
      <c r="A380" t="s">
        <v>625</v>
      </c>
      <c r="B380">
        <v>103</v>
      </c>
      <c r="C380">
        <v>98</v>
      </c>
      <c r="D380">
        <v>44</v>
      </c>
      <c r="E380">
        <v>15</v>
      </c>
      <c r="F380">
        <v>156</v>
      </c>
      <c r="H380">
        <f t="shared" si="20"/>
        <v>11.110715856434474</v>
      </c>
      <c r="I380">
        <f t="shared" si="21"/>
        <v>-23.322059802757799</v>
      </c>
      <c r="J380">
        <f t="shared" si="22"/>
        <v>7.9584060854283365</v>
      </c>
      <c r="K380">
        <f t="shared" si="23"/>
        <v>11.110715856434474</v>
      </c>
    </row>
    <row r="381" spans="1:11" x14ac:dyDescent="0.25">
      <c r="A381" t="s">
        <v>626</v>
      </c>
      <c r="B381">
        <v>26</v>
      </c>
      <c r="C381">
        <v>12</v>
      </c>
      <c r="D381">
        <v>3</v>
      </c>
      <c r="E381">
        <v>5</v>
      </c>
      <c r="F381">
        <v>10</v>
      </c>
      <c r="H381">
        <f t="shared" si="20"/>
        <v>-4.3097782320953719</v>
      </c>
      <c r="I381">
        <f t="shared" si="21"/>
        <v>-22.684614292058001</v>
      </c>
      <c r="J381">
        <f t="shared" si="22"/>
        <v>0.29089141745044955</v>
      </c>
      <c r="K381">
        <f t="shared" si="23"/>
        <v>0.29089141745044955</v>
      </c>
    </row>
    <row r="382" spans="1:11" x14ac:dyDescent="0.25">
      <c r="A382" t="s">
        <v>627</v>
      </c>
      <c r="B382">
        <v>55</v>
      </c>
      <c r="C382">
        <v>85</v>
      </c>
      <c r="D382">
        <v>28</v>
      </c>
      <c r="E382">
        <v>1</v>
      </c>
      <c r="F382">
        <v>28</v>
      </c>
      <c r="H382">
        <f t="shared" si="20"/>
        <v>1.1422708346343917</v>
      </c>
      <c r="I382">
        <f t="shared" si="21"/>
        <v>-23.541671006881753</v>
      </c>
      <c r="J382">
        <f t="shared" si="22"/>
        <v>-4.7256783132184523</v>
      </c>
      <c r="K382">
        <f t="shared" si="23"/>
        <v>1.1422708346343917</v>
      </c>
    </row>
    <row r="383" spans="1:11" x14ac:dyDescent="0.25">
      <c r="A383" t="s">
        <v>628</v>
      </c>
      <c r="B383">
        <v>11</v>
      </c>
      <c r="C383">
        <v>52</v>
      </c>
      <c r="D383">
        <v>9</v>
      </c>
      <c r="E383">
        <v>5</v>
      </c>
      <c r="F383">
        <v>16</v>
      </c>
      <c r="H383">
        <f t="shared" si="20"/>
        <v>1.6835293832797475</v>
      </c>
      <c r="I383">
        <f t="shared" si="21"/>
        <v>-14.607767342445475</v>
      </c>
      <c r="J383">
        <f t="shared" si="22"/>
        <v>-3.5150620980293432</v>
      </c>
      <c r="K383">
        <f t="shared" si="23"/>
        <v>1.6835293832797475</v>
      </c>
    </row>
    <row r="384" spans="1:11" x14ac:dyDescent="0.25">
      <c r="A384" t="s">
        <v>629</v>
      </c>
      <c r="B384">
        <v>16</v>
      </c>
      <c r="C384">
        <v>13</v>
      </c>
      <c r="D384">
        <v>3</v>
      </c>
      <c r="E384">
        <v>1</v>
      </c>
      <c r="F384">
        <v>11</v>
      </c>
      <c r="H384">
        <f t="shared" si="20"/>
        <v>-1.6593368161824529</v>
      </c>
      <c r="I384">
        <f t="shared" si="21"/>
        <v>-19.03340419669329</v>
      </c>
      <c r="J384">
        <f t="shared" si="22"/>
        <v>0.87201449794923747</v>
      </c>
      <c r="K384">
        <f t="shared" si="23"/>
        <v>0.87201449794923747</v>
      </c>
    </row>
    <row r="385" spans="1:11" x14ac:dyDescent="0.25">
      <c r="A385" t="s">
        <v>630</v>
      </c>
      <c r="B385">
        <v>68</v>
      </c>
      <c r="C385">
        <v>0</v>
      </c>
      <c r="D385">
        <v>0</v>
      </c>
      <c r="E385">
        <v>0</v>
      </c>
      <c r="F385">
        <v>21</v>
      </c>
      <c r="H385">
        <f t="shared" si="20"/>
        <v>-1.3615288985302101</v>
      </c>
      <c r="I385">
        <f t="shared" si="21"/>
        <v>-29.284212215555016</v>
      </c>
      <c r="J385">
        <f t="shared" si="22"/>
        <v>19.17509252261102</v>
      </c>
      <c r="K385">
        <f t="shared" si="23"/>
        <v>19.17509252261102</v>
      </c>
    </row>
    <row r="386" spans="1:11" x14ac:dyDescent="0.25">
      <c r="A386" t="s">
        <v>631</v>
      </c>
      <c r="B386">
        <v>12</v>
      </c>
      <c r="C386">
        <v>6</v>
      </c>
      <c r="D386">
        <v>6</v>
      </c>
      <c r="E386">
        <v>1</v>
      </c>
      <c r="F386">
        <v>24</v>
      </c>
      <c r="H386">
        <f t="shared" ref="H386:H449" si="24">-10.9845 -3.2959*LN(B386+1) -0.4205*LN(E386+1) +7.6279*LN(F386+1)</f>
        <v>4.8234779278292095</v>
      </c>
      <c r="I386">
        <f t="shared" ref="I386:I449" si="25">-5.8809 -7.4079*LN(B386+1) +1.0348*LN(D386+1) +2.576*LN(F386+1)</f>
        <v>-14.576336398036394</v>
      </c>
      <c r="J386">
        <f t="shared" ref="J386:J449" si="26">-8.2542 -2.5773*LN(C386+1) -4.4166*LN(D386+1) +8.8738*LN(F386+1)</f>
        <v>6.6999593032374811</v>
      </c>
      <c r="K386">
        <f t="shared" si="23"/>
        <v>6.6999593032374811</v>
      </c>
    </row>
    <row r="387" spans="1:11" x14ac:dyDescent="0.25">
      <c r="A387" t="s">
        <v>632</v>
      </c>
      <c r="B387">
        <v>2</v>
      </c>
      <c r="C387">
        <v>10</v>
      </c>
      <c r="D387">
        <v>22</v>
      </c>
      <c r="E387">
        <v>0</v>
      </c>
      <c r="F387">
        <v>20</v>
      </c>
      <c r="H387">
        <f t="shared" si="24"/>
        <v>8.6178964604892734</v>
      </c>
      <c r="I387">
        <f t="shared" si="25"/>
        <v>-2.9320107590054683</v>
      </c>
      <c r="J387">
        <f t="shared" si="26"/>
        <v>-1.2660360327858129</v>
      </c>
      <c r="K387">
        <f t="shared" ref="K387:K450" si="27">MAX(H387:J387)</f>
        <v>8.6178964604892734</v>
      </c>
    </row>
    <row r="388" spans="1:11" x14ac:dyDescent="0.25">
      <c r="A388" t="s">
        <v>633</v>
      </c>
      <c r="B388">
        <v>14</v>
      </c>
      <c r="C388">
        <v>1</v>
      </c>
      <c r="D388">
        <v>18</v>
      </c>
      <c r="E388">
        <v>0</v>
      </c>
      <c r="F388">
        <v>62</v>
      </c>
      <c r="H388">
        <f t="shared" si="24"/>
        <v>11.693454721629195</v>
      </c>
      <c r="I388">
        <f t="shared" si="25"/>
        <v>-12.22224457391904</v>
      </c>
      <c r="J388">
        <f t="shared" si="26"/>
        <v>13.720291511209531</v>
      </c>
      <c r="K388">
        <f t="shared" si="27"/>
        <v>13.720291511209531</v>
      </c>
    </row>
    <row r="389" spans="1:11" x14ac:dyDescent="0.25">
      <c r="A389" t="s">
        <v>634</v>
      </c>
      <c r="B389">
        <v>27</v>
      </c>
      <c r="C389">
        <v>1</v>
      </c>
      <c r="D389">
        <v>3</v>
      </c>
      <c r="E389">
        <v>4</v>
      </c>
      <c r="F389">
        <v>27</v>
      </c>
      <c r="H389">
        <f t="shared" si="24"/>
        <v>2.7738412959004428</v>
      </c>
      <c r="I389">
        <f t="shared" si="25"/>
        <v>-20.547241567828703</v>
      </c>
      <c r="J389">
        <f t="shared" si="26"/>
        <v>13.405960478613466</v>
      </c>
      <c r="K389">
        <f t="shared" si="27"/>
        <v>13.405960478613466</v>
      </c>
    </row>
    <row r="390" spans="1:11" x14ac:dyDescent="0.25">
      <c r="A390" t="s">
        <v>635</v>
      </c>
      <c r="B390">
        <v>59</v>
      </c>
      <c r="C390">
        <v>131</v>
      </c>
      <c r="D390">
        <v>8</v>
      </c>
      <c r="E390">
        <v>15</v>
      </c>
      <c r="F390">
        <v>29</v>
      </c>
      <c r="H390">
        <f t="shared" si="24"/>
        <v>0.29906970725110682</v>
      </c>
      <c r="I390">
        <f t="shared" si="25"/>
        <v>-25.176222634695861</v>
      </c>
      <c r="J390">
        <f t="shared" si="26"/>
        <v>-0.36136213795137095</v>
      </c>
      <c r="K390">
        <f t="shared" si="27"/>
        <v>0.29906970725110682</v>
      </c>
    </row>
    <row r="391" spans="1:11" x14ac:dyDescent="0.25">
      <c r="A391" t="s">
        <v>636</v>
      </c>
      <c r="B391">
        <v>55</v>
      </c>
      <c r="C391">
        <v>4</v>
      </c>
      <c r="D391">
        <v>0</v>
      </c>
      <c r="E391">
        <v>16</v>
      </c>
      <c r="F391">
        <v>5</v>
      </c>
      <c r="H391">
        <f t="shared" si="24"/>
        <v>-11.775660793344937</v>
      </c>
      <c r="I391">
        <f t="shared" si="25"/>
        <v>-31.084730397065446</v>
      </c>
      <c r="J391">
        <f t="shared" si="26"/>
        <v>3.4975108463195053</v>
      </c>
      <c r="K391">
        <f t="shared" si="27"/>
        <v>3.4975108463195053</v>
      </c>
    </row>
    <row r="392" spans="1:11" x14ac:dyDescent="0.25">
      <c r="A392" t="s">
        <v>637</v>
      </c>
      <c r="B392">
        <v>82</v>
      </c>
      <c r="C392">
        <v>115</v>
      </c>
      <c r="D392">
        <v>31</v>
      </c>
      <c r="E392">
        <v>7</v>
      </c>
      <c r="F392">
        <v>98</v>
      </c>
      <c r="H392">
        <f t="shared" si="24"/>
        <v>8.6281527773284559</v>
      </c>
      <c r="I392">
        <f t="shared" si="25"/>
        <v>-23.191857092332555</v>
      </c>
      <c r="J392">
        <f t="shared" si="26"/>
        <v>4.9637773382806216</v>
      </c>
      <c r="K392">
        <f t="shared" si="27"/>
        <v>8.6281527773284559</v>
      </c>
    </row>
    <row r="393" spans="1:11" x14ac:dyDescent="0.25">
      <c r="A393" t="s">
        <v>638</v>
      </c>
      <c r="B393">
        <v>19</v>
      </c>
      <c r="C393">
        <v>6</v>
      </c>
      <c r="D393">
        <v>11</v>
      </c>
      <c r="E393">
        <v>8</v>
      </c>
      <c r="F393">
        <v>24</v>
      </c>
      <c r="H393">
        <f t="shared" si="24"/>
        <v>2.7711959693356683</v>
      </c>
      <c r="I393">
        <f t="shared" si="25"/>
        <v>-17.209779583199499</v>
      </c>
      <c r="J393">
        <f t="shared" si="26"/>
        <v>4.3194273581014961</v>
      </c>
      <c r="K393">
        <f t="shared" si="27"/>
        <v>4.3194273581014961</v>
      </c>
    </row>
    <row r="394" spans="1:11" x14ac:dyDescent="0.25">
      <c r="A394" t="s">
        <v>639</v>
      </c>
      <c r="B394">
        <v>90</v>
      </c>
      <c r="C394">
        <v>7</v>
      </c>
      <c r="D394">
        <v>42</v>
      </c>
      <c r="E394">
        <v>39</v>
      </c>
      <c r="F394">
        <v>40</v>
      </c>
      <c r="H394">
        <f t="shared" si="24"/>
        <v>0.9237407096299961</v>
      </c>
      <c r="I394">
        <f t="shared" si="25"/>
        <v>-25.838644614776172</v>
      </c>
      <c r="J394">
        <f t="shared" si="26"/>
        <v>2.7282346891770608</v>
      </c>
      <c r="K394">
        <f t="shared" si="27"/>
        <v>2.7282346891770608</v>
      </c>
    </row>
    <row r="395" spans="1:11" x14ac:dyDescent="0.25">
      <c r="A395" t="s">
        <v>640</v>
      </c>
      <c r="B395">
        <v>3</v>
      </c>
      <c r="C395">
        <v>0</v>
      </c>
      <c r="D395">
        <v>11</v>
      </c>
      <c r="E395">
        <v>2</v>
      </c>
      <c r="F395">
        <v>7</v>
      </c>
      <c r="H395">
        <f t="shared" si="24"/>
        <v>-0.15378191642036754</v>
      </c>
      <c r="I395">
        <f t="shared" si="25"/>
        <v>-8.222407185172159</v>
      </c>
      <c r="J395">
        <f t="shared" si="26"/>
        <v>-0.776490356895156</v>
      </c>
      <c r="K395">
        <f t="shared" si="27"/>
        <v>-0.15378191642036754</v>
      </c>
    </row>
    <row r="396" spans="1:11" x14ac:dyDescent="0.25">
      <c r="A396" t="s">
        <v>641</v>
      </c>
      <c r="B396">
        <v>1</v>
      </c>
      <c r="C396">
        <v>50</v>
      </c>
      <c r="D396">
        <v>36</v>
      </c>
      <c r="E396">
        <v>0</v>
      </c>
      <c r="F396">
        <v>39</v>
      </c>
      <c r="H396">
        <f t="shared" si="24"/>
        <v>14.869359795628172</v>
      </c>
      <c r="I396">
        <f t="shared" si="25"/>
        <v>2.223466330931724</v>
      </c>
      <c r="J396">
        <f t="shared" si="26"/>
        <v>-1.6012957562886356</v>
      </c>
      <c r="K396">
        <f t="shared" si="27"/>
        <v>14.869359795628172</v>
      </c>
    </row>
    <row r="397" spans="1:11" x14ac:dyDescent="0.25">
      <c r="A397" t="s">
        <v>642</v>
      </c>
      <c r="B397">
        <v>66</v>
      </c>
      <c r="C397">
        <v>13</v>
      </c>
      <c r="D397">
        <v>59</v>
      </c>
      <c r="E397">
        <v>2</v>
      </c>
      <c r="F397">
        <v>99</v>
      </c>
      <c r="H397">
        <f t="shared" si="24"/>
        <v>9.8230647900629435</v>
      </c>
      <c r="I397">
        <f t="shared" si="25"/>
        <v>-20.92909630309358</v>
      </c>
      <c r="J397">
        <f t="shared" si="26"/>
        <v>7.7264345472935858</v>
      </c>
      <c r="K397">
        <f t="shared" si="27"/>
        <v>9.8230647900629435</v>
      </c>
    </row>
    <row r="398" spans="1:11" x14ac:dyDescent="0.25">
      <c r="A398" t="s">
        <v>643</v>
      </c>
      <c r="B398">
        <v>17</v>
      </c>
      <c r="C398">
        <v>16</v>
      </c>
      <c r="D398">
        <v>9</v>
      </c>
      <c r="E398">
        <v>5</v>
      </c>
      <c r="F398">
        <v>72</v>
      </c>
      <c r="H398">
        <f t="shared" si="24"/>
        <v>11.462884437475449</v>
      </c>
      <c r="I398">
        <f t="shared" si="25"/>
        <v>-13.857546370690502</v>
      </c>
      <c r="J398">
        <f t="shared" si="26"/>
        <v>12.346840915509002</v>
      </c>
      <c r="K398">
        <f t="shared" si="27"/>
        <v>12.346840915509002</v>
      </c>
    </row>
    <row r="399" spans="1:11" x14ac:dyDescent="0.25">
      <c r="A399" t="s">
        <v>644</v>
      </c>
      <c r="B399">
        <v>40</v>
      </c>
      <c r="C399">
        <v>74</v>
      </c>
      <c r="D399">
        <v>32</v>
      </c>
      <c r="E399">
        <v>20</v>
      </c>
      <c r="F399">
        <v>36</v>
      </c>
      <c r="H399">
        <f t="shared" si="24"/>
        <v>3.0394368861454524</v>
      </c>
      <c r="I399">
        <f t="shared" si="25"/>
        <v>-20.470759945361806</v>
      </c>
      <c r="J399">
        <f t="shared" si="26"/>
        <v>-2.7817740377676756</v>
      </c>
      <c r="K399">
        <f t="shared" si="27"/>
        <v>3.0394368861454524</v>
      </c>
    </row>
    <row r="400" spans="1:11" x14ac:dyDescent="0.25">
      <c r="A400" t="s">
        <v>645</v>
      </c>
      <c r="B400">
        <v>12</v>
      </c>
      <c r="C400">
        <v>8</v>
      </c>
      <c r="D400">
        <v>8</v>
      </c>
      <c r="E400">
        <v>2</v>
      </c>
      <c r="F400">
        <v>51</v>
      </c>
      <c r="H400">
        <f t="shared" si="24"/>
        <v>10.239408906324851</v>
      </c>
      <c r="I400">
        <f t="shared" si="25"/>
        <v>-12.429696533446041</v>
      </c>
      <c r="J400">
        <f t="shared" si="26"/>
        <v>11.441177538516087</v>
      </c>
      <c r="K400">
        <f t="shared" si="27"/>
        <v>11.441177538516087</v>
      </c>
    </row>
    <row r="401" spans="1:11" x14ac:dyDescent="0.25">
      <c r="A401" t="s">
        <v>646</v>
      </c>
      <c r="B401">
        <v>102</v>
      </c>
      <c r="C401">
        <v>25</v>
      </c>
      <c r="D401">
        <v>66</v>
      </c>
      <c r="E401">
        <v>18</v>
      </c>
      <c r="F401">
        <v>130</v>
      </c>
      <c r="H401">
        <f t="shared" si="24"/>
        <v>9.6892777986005179</v>
      </c>
      <c r="I401">
        <f t="shared" si="25"/>
        <v>-23.304984644794381</v>
      </c>
      <c r="J401">
        <f t="shared" si="26"/>
        <v>8.0397883763774658</v>
      </c>
      <c r="K401">
        <f t="shared" si="27"/>
        <v>9.6892777986005179</v>
      </c>
    </row>
    <row r="402" spans="1:11" x14ac:dyDescent="0.25">
      <c r="A402" t="s">
        <v>647</v>
      </c>
      <c r="B402">
        <v>18</v>
      </c>
      <c r="C402">
        <v>38</v>
      </c>
      <c r="D402">
        <v>34</v>
      </c>
      <c r="E402">
        <v>1</v>
      </c>
      <c r="F402">
        <v>65</v>
      </c>
      <c r="H402">
        <f t="shared" si="24"/>
        <v>10.977722585843242</v>
      </c>
      <c r="I402">
        <f t="shared" si="25"/>
        <v>-13.221384724277756</v>
      </c>
      <c r="J402">
        <f t="shared" si="26"/>
        <v>3.7793105708500079</v>
      </c>
      <c r="K402">
        <f t="shared" si="27"/>
        <v>10.977722585843242</v>
      </c>
    </row>
    <row r="403" spans="1:11" x14ac:dyDescent="0.25">
      <c r="A403" t="s">
        <v>648</v>
      </c>
      <c r="B403">
        <v>10</v>
      </c>
      <c r="C403">
        <v>9</v>
      </c>
      <c r="D403">
        <v>3</v>
      </c>
      <c r="E403">
        <v>0</v>
      </c>
      <c r="F403">
        <v>7</v>
      </c>
      <c r="H403">
        <f t="shared" si="24"/>
        <v>-3.02595089383653</v>
      </c>
      <c r="I403">
        <f t="shared" si="25"/>
        <v>-16.853089575108928</v>
      </c>
      <c r="J403">
        <f t="shared" si="26"/>
        <v>-1.8588118829371361</v>
      </c>
      <c r="K403">
        <f t="shared" si="27"/>
        <v>-1.8588118829371361</v>
      </c>
    </row>
    <row r="404" spans="1:11" x14ac:dyDescent="0.25">
      <c r="A404" t="s">
        <v>649</v>
      </c>
      <c r="B404">
        <v>817</v>
      </c>
      <c r="C404">
        <v>18</v>
      </c>
      <c r="D404">
        <v>118</v>
      </c>
      <c r="E404">
        <v>19</v>
      </c>
      <c r="F404">
        <v>176</v>
      </c>
      <c r="H404">
        <f t="shared" si="24"/>
        <v>5.1337995488614681</v>
      </c>
      <c r="I404">
        <f t="shared" si="25"/>
        <v>-37.285466801537488</v>
      </c>
      <c r="J404">
        <f t="shared" si="26"/>
        <v>8.981738096231588</v>
      </c>
      <c r="K404">
        <f t="shared" si="27"/>
        <v>8.981738096231588</v>
      </c>
    </row>
    <row r="405" spans="1:11" x14ac:dyDescent="0.25">
      <c r="A405" t="s">
        <v>650</v>
      </c>
      <c r="B405">
        <v>33</v>
      </c>
      <c r="C405">
        <v>17</v>
      </c>
      <c r="D405">
        <v>9</v>
      </c>
      <c r="E405">
        <v>5</v>
      </c>
      <c r="F405">
        <v>13</v>
      </c>
      <c r="H405">
        <f t="shared" si="24"/>
        <v>-3.230001105320575</v>
      </c>
      <c r="I405">
        <f t="shared" si="25"/>
        <v>-22.822899394984919</v>
      </c>
      <c r="J405">
        <f t="shared" si="26"/>
        <v>-2.4546855218034089</v>
      </c>
      <c r="K405">
        <f t="shared" si="27"/>
        <v>-2.4546855218034089</v>
      </c>
    </row>
    <row r="406" spans="1:11" x14ac:dyDescent="0.25">
      <c r="A406" t="s">
        <v>651</v>
      </c>
      <c r="B406">
        <v>243</v>
      </c>
      <c r="C406">
        <v>880</v>
      </c>
      <c r="D406">
        <v>145</v>
      </c>
      <c r="E406">
        <v>71</v>
      </c>
      <c r="F406">
        <v>266</v>
      </c>
      <c r="H406">
        <f t="shared" si="24"/>
        <v>11.718019184621145</v>
      </c>
      <c r="I406">
        <f t="shared" si="25"/>
        <v>-27.053583819966676</v>
      </c>
      <c r="J406">
        <f t="shared" si="26"/>
        <v>1.8385103201497728</v>
      </c>
      <c r="K406">
        <f t="shared" si="27"/>
        <v>11.718019184621145</v>
      </c>
    </row>
    <row r="407" spans="1:11" x14ac:dyDescent="0.25">
      <c r="A407" t="s">
        <v>652</v>
      </c>
      <c r="B407">
        <v>2</v>
      </c>
      <c r="C407">
        <v>12</v>
      </c>
      <c r="D407">
        <v>7</v>
      </c>
      <c r="E407">
        <v>1</v>
      </c>
      <c r="F407">
        <v>17</v>
      </c>
      <c r="H407">
        <f t="shared" si="24"/>
        <v>7.1505821004094727</v>
      </c>
      <c r="I407">
        <f t="shared" si="25"/>
        <v>-4.4219062175536763</v>
      </c>
      <c r="J407">
        <f t="shared" si="26"/>
        <v>1.5996754132501998</v>
      </c>
      <c r="K407">
        <f t="shared" si="27"/>
        <v>7.1505821004094727</v>
      </c>
    </row>
    <row r="408" spans="1:11" x14ac:dyDescent="0.25">
      <c r="A408" t="s">
        <v>653</v>
      </c>
      <c r="B408">
        <v>26</v>
      </c>
      <c r="C408">
        <v>40</v>
      </c>
      <c r="D408">
        <v>11</v>
      </c>
      <c r="E408">
        <v>18</v>
      </c>
      <c r="F408">
        <v>37</v>
      </c>
      <c r="H408">
        <f t="shared" si="24"/>
        <v>4.6617581503737426</v>
      </c>
      <c r="I408">
        <f t="shared" si="25"/>
        <v>-18.35432657101768</v>
      </c>
      <c r="J408">
        <f t="shared" si="26"/>
        <v>3.4791840672093066</v>
      </c>
      <c r="K408">
        <f t="shared" si="27"/>
        <v>4.6617581503737426</v>
      </c>
    </row>
    <row r="409" spans="1:11" x14ac:dyDescent="0.25">
      <c r="A409" t="s">
        <v>654</v>
      </c>
      <c r="B409">
        <v>0</v>
      </c>
      <c r="C409">
        <v>0</v>
      </c>
      <c r="D409">
        <v>4</v>
      </c>
      <c r="E409">
        <v>0</v>
      </c>
      <c r="F409">
        <v>40</v>
      </c>
      <c r="H409">
        <f t="shared" si="24"/>
        <v>17.342256367613793</v>
      </c>
      <c r="I409">
        <f t="shared" si="25"/>
        <v>5.3507079956171042</v>
      </c>
      <c r="J409">
        <f t="shared" si="26"/>
        <v>17.59105232146424</v>
      </c>
      <c r="K409">
        <f t="shared" si="27"/>
        <v>17.59105232146424</v>
      </c>
    </row>
    <row r="410" spans="1:11" x14ac:dyDescent="0.25">
      <c r="A410" t="s">
        <v>655</v>
      </c>
      <c r="B410">
        <v>68</v>
      </c>
      <c r="C410">
        <v>43</v>
      </c>
      <c r="D410">
        <v>25</v>
      </c>
      <c r="E410">
        <v>6</v>
      </c>
      <c r="F410">
        <v>104</v>
      </c>
      <c r="H410">
        <f t="shared" si="24"/>
        <v>9.7419973087867007</v>
      </c>
      <c r="I410">
        <f t="shared" si="25"/>
        <v>-21.88665741585563</v>
      </c>
      <c r="J410">
        <f t="shared" si="26"/>
        <v>8.901412241904616</v>
      </c>
      <c r="K410">
        <f t="shared" si="27"/>
        <v>9.7419973087867007</v>
      </c>
    </row>
    <row r="411" spans="1:11" x14ac:dyDescent="0.25">
      <c r="A411" t="s">
        <v>656</v>
      </c>
      <c r="B411">
        <v>26</v>
      </c>
      <c r="C411">
        <v>35</v>
      </c>
      <c r="D411">
        <v>25</v>
      </c>
      <c r="E411">
        <v>6</v>
      </c>
      <c r="F411">
        <v>21</v>
      </c>
      <c r="H411">
        <f t="shared" si="24"/>
        <v>0.91265878563047309</v>
      </c>
      <c r="I411">
        <f t="shared" si="25"/>
        <v>-18.962126262277817</v>
      </c>
      <c r="J411">
        <f t="shared" si="26"/>
        <v>-4.4504200072975877</v>
      </c>
      <c r="K411">
        <f t="shared" si="27"/>
        <v>0.91265878563047309</v>
      </c>
    </row>
    <row r="412" spans="1:11" x14ac:dyDescent="0.25">
      <c r="A412" t="s">
        <v>657</v>
      </c>
      <c r="B412">
        <v>54</v>
      </c>
      <c r="C412">
        <v>2</v>
      </c>
      <c r="D412">
        <v>23</v>
      </c>
      <c r="E412">
        <v>6</v>
      </c>
      <c r="F412">
        <v>34</v>
      </c>
      <c r="H412">
        <f t="shared" si="24"/>
        <v>2.1093148153496379</v>
      </c>
      <c r="I412">
        <f t="shared" si="25"/>
        <v>-23.119596792842842</v>
      </c>
      <c r="J412">
        <f t="shared" si="26"/>
        <v>6.4276016293456983</v>
      </c>
      <c r="K412">
        <f t="shared" si="27"/>
        <v>6.4276016293456983</v>
      </c>
    </row>
    <row r="413" spans="1:11" x14ac:dyDescent="0.25">
      <c r="A413" t="s">
        <v>658</v>
      </c>
      <c r="B413">
        <v>74</v>
      </c>
      <c r="C413">
        <v>200</v>
      </c>
      <c r="D413">
        <v>33</v>
      </c>
      <c r="E413">
        <v>0</v>
      </c>
      <c r="F413">
        <v>43</v>
      </c>
      <c r="H413">
        <f t="shared" si="24"/>
        <v>3.6509110351607781</v>
      </c>
      <c r="I413">
        <f t="shared" si="25"/>
        <v>-24.467269828419383</v>
      </c>
      <c r="J413">
        <f t="shared" si="26"/>
        <v>-3.916789659096537</v>
      </c>
      <c r="K413">
        <f t="shared" si="27"/>
        <v>3.6509110351607781</v>
      </c>
    </row>
    <row r="414" spans="1:11" x14ac:dyDescent="0.25">
      <c r="A414" t="s">
        <v>659</v>
      </c>
      <c r="B414">
        <v>31</v>
      </c>
      <c r="C414">
        <v>135</v>
      </c>
      <c r="D414">
        <v>27</v>
      </c>
      <c r="E414">
        <v>12</v>
      </c>
      <c r="F414">
        <v>55</v>
      </c>
      <c r="H414">
        <f t="shared" si="24"/>
        <v>7.219199994908454</v>
      </c>
      <c r="I414">
        <f t="shared" si="25"/>
        <v>-17.737253811887044</v>
      </c>
      <c r="J414">
        <f t="shared" si="26"/>
        <v>8.7565956598233186E-2</v>
      </c>
      <c r="K414">
        <f t="shared" si="27"/>
        <v>7.219199994908454</v>
      </c>
    </row>
    <row r="415" spans="1:11" x14ac:dyDescent="0.25">
      <c r="A415" t="s">
        <v>660</v>
      </c>
      <c r="B415">
        <v>10</v>
      </c>
      <c r="C415">
        <v>26</v>
      </c>
      <c r="D415">
        <v>6</v>
      </c>
      <c r="E415">
        <v>0</v>
      </c>
      <c r="F415">
        <v>8</v>
      </c>
      <c r="H415">
        <f t="shared" si="24"/>
        <v>-2.1275136761531996</v>
      </c>
      <c r="I415">
        <f t="shared" si="25"/>
        <v>-15.970590057902509</v>
      </c>
      <c r="J415">
        <f t="shared" si="26"/>
        <v>-5.8451356647045145</v>
      </c>
      <c r="K415">
        <f t="shared" si="27"/>
        <v>-2.1275136761531996</v>
      </c>
    </row>
    <row r="416" spans="1:11" x14ac:dyDescent="0.25">
      <c r="A416" t="s">
        <v>661</v>
      </c>
      <c r="B416">
        <v>92</v>
      </c>
      <c r="C416">
        <v>176</v>
      </c>
      <c r="D416">
        <v>42</v>
      </c>
      <c r="E416">
        <v>5</v>
      </c>
      <c r="F416">
        <v>65</v>
      </c>
      <c r="H416">
        <f t="shared" si="24"/>
        <v>5.2813378804091577</v>
      </c>
      <c r="I416">
        <f t="shared" si="25"/>
        <v>-24.773303290150231</v>
      </c>
      <c r="J416">
        <f t="shared" si="26"/>
        <v>-1.0282488869406308</v>
      </c>
      <c r="K416">
        <f t="shared" si="27"/>
        <v>5.2813378804091577</v>
      </c>
    </row>
    <row r="417" spans="1:11" x14ac:dyDescent="0.25">
      <c r="A417" t="s">
        <v>662</v>
      </c>
      <c r="B417">
        <v>3</v>
      </c>
      <c r="C417">
        <v>21</v>
      </c>
      <c r="D417">
        <v>8</v>
      </c>
      <c r="E417">
        <v>0</v>
      </c>
      <c r="F417">
        <v>11</v>
      </c>
      <c r="H417">
        <f t="shared" si="24"/>
        <v>3.4010318491028393</v>
      </c>
      <c r="I417">
        <f t="shared" si="25"/>
        <v>-7.4756224752586276</v>
      </c>
      <c r="J417">
        <f t="shared" si="26"/>
        <v>-3.8744411544147788</v>
      </c>
      <c r="K417">
        <f t="shared" si="27"/>
        <v>3.4010318491028393</v>
      </c>
    </row>
    <row r="418" spans="1:11" x14ac:dyDescent="0.25">
      <c r="A418" t="s">
        <v>663</v>
      </c>
      <c r="B418">
        <v>12</v>
      </c>
      <c r="C418">
        <v>14</v>
      </c>
      <c r="D418">
        <v>0</v>
      </c>
      <c r="E418">
        <v>1</v>
      </c>
      <c r="F418">
        <v>2</v>
      </c>
      <c r="H418">
        <f t="shared" si="24"/>
        <v>-11.349680299951464</v>
      </c>
      <c r="I418">
        <f t="shared" si="25"/>
        <v>-22.051763089530265</v>
      </c>
      <c r="J418">
        <f t="shared" si="26"/>
        <v>-5.4847920561176569</v>
      </c>
      <c r="K418">
        <f t="shared" si="27"/>
        <v>-5.4847920561176569</v>
      </c>
    </row>
    <row r="419" spans="1:11" x14ac:dyDescent="0.25">
      <c r="A419" t="s">
        <v>664</v>
      </c>
      <c r="B419">
        <v>2</v>
      </c>
      <c r="C419">
        <v>75</v>
      </c>
      <c r="D419">
        <v>2</v>
      </c>
      <c r="E419">
        <v>0</v>
      </c>
      <c r="F419">
        <v>16</v>
      </c>
      <c r="H419">
        <f t="shared" si="24"/>
        <v>7.0060518249051889</v>
      </c>
      <c r="I419">
        <f t="shared" si="25"/>
        <v>-5.5841084026219185</v>
      </c>
      <c r="J419">
        <f t="shared" si="26"/>
        <v>0.87343850043451354</v>
      </c>
      <c r="K419">
        <f t="shared" si="27"/>
        <v>7.0060518249051889</v>
      </c>
    </row>
    <row r="420" spans="1:11" x14ac:dyDescent="0.25">
      <c r="A420" t="s">
        <v>665</v>
      </c>
      <c r="B420">
        <v>51</v>
      </c>
      <c r="C420">
        <v>28</v>
      </c>
      <c r="D420">
        <v>23</v>
      </c>
      <c r="E420">
        <v>0</v>
      </c>
      <c r="F420">
        <v>64</v>
      </c>
      <c r="H420">
        <f t="shared" si="24"/>
        <v>7.834404483964402</v>
      </c>
      <c r="I420">
        <f t="shared" si="25"/>
        <v>-21.109446631984142</v>
      </c>
      <c r="J420">
        <f t="shared" si="26"/>
        <v>6.0737536658610196</v>
      </c>
      <c r="K420">
        <f t="shared" si="27"/>
        <v>7.834404483964402</v>
      </c>
    </row>
    <row r="421" spans="1:11" x14ac:dyDescent="0.25">
      <c r="A421" t="s">
        <v>666</v>
      </c>
      <c r="B421">
        <v>19</v>
      </c>
      <c r="C421">
        <v>49</v>
      </c>
      <c r="D421">
        <v>7</v>
      </c>
      <c r="E421">
        <v>0</v>
      </c>
      <c r="F421">
        <v>69</v>
      </c>
      <c r="H421">
        <f t="shared" si="24"/>
        <v>11.54896285642171</v>
      </c>
      <c r="I421">
        <f t="shared" si="25"/>
        <v>-14.977055258411163</v>
      </c>
      <c r="J421">
        <f t="shared" si="26"/>
        <v>10.179578674024476</v>
      </c>
      <c r="K421">
        <f t="shared" si="27"/>
        <v>11.54896285642171</v>
      </c>
    </row>
    <row r="422" spans="1:11" x14ac:dyDescent="0.25">
      <c r="A422" t="s">
        <v>667</v>
      </c>
      <c r="B422">
        <v>1</v>
      </c>
      <c r="C422">
        <v>55</v>
      </c>
      <c r="D422">
        <v>2</v>
      </c>
      <c r="E422">
        <v>5</v>
      </c>
      <c r="F422">
        <v>34</v>
      </c>
      <c r="H422">
        <f t="shared" si="24"/>
        <v>13.097360829017179</v>
      </c>
      <c r="I422">
        <f t="shared" si="25"/>
        <v>-0.72024439615952929</v>
      </c>
      <c r="J422">
        <f t="shared" si="26"/>
        <v>8.0685776813814805</v>
      </c>
      <c r="K422">
        <f t="shared" si="27"/>
        <v>13.097360829017179</v>
      </c>
    </row>
    <row r="423" spans="1:11" x14ac:dyDescent="0.25">
      <c r="A423" t="s">
        <v>668</v>
      </c>
      <c r="B423">
        <v>202</v>
      </c>
      <c r="C423">
        <v>32</v>
      </c>
      <c r="D423">
        <v>75</v>
      </c>
      <c r="E423">
        <v>16</v>
      </c>
      <c r="F423">
        <v>56</v>
      </c>
      <c r="H423">
        <f t="shared" si="24"/>
        <v>1.1523289684157021</v>
      </c>
      <c r="I423">
        <f t="shared" si="25"/>
        <v>-30.344255645673556</v>
      </c>
      <c r="J423">
        <f t="shared" si="26"/>
        <v>-0.51563746836593793</v>
      </c>
      <c r="K423">
        <f t="shared" si="27"/>
        <v>1.1523289684157021</v>
      </c>
    </row>
    <row r="424" spans="1:11" x14ac:dyDescent="0.25">
      <c r="A424" t="s">
        <v>669</v>
      </c>
      <c r="B424">
        <v>133</v>
      </c>
      <c r="C424">
        <v>62</v>
      </c>
      <c r="D424">
        <v>71</v>
      </c>
      <c r="E424">
        <v>10</v>
      </c>
      <c r="F424">
        <v>144</v>
      </c>
      <c r="H424">
        <f t="shared" si="24"/>
        <v>9.8264221549399764</v>
      </c>
      <c r="I424">
        <f t="shared" si="25"/>
        <v>-24.918047233623131</v>
      </c>
      <c r="J424">
        <f t="shared" si="26"/>
        <v>6.341915171916483</v>
      </c>
      <c r="K424">
        <f t="shared" si="27"/>
        <v>9.8264221549399764</v>
      </c>
    </row>
    <row r="425" spans="1:11" x14ac:dyDescent="0.25">
      <c r="A425" t="s">
        <v>670</v>
      </c>
      <c r="B425">
        <v>440</v>
      </c>
      <c r="C425">
        <v>193</v>
      </c>
      <c r="D425">
        <v>356</v>
      </c>
      <c r="E425">
        <v>7</v>
      </c>
      <c r="F425">
        <v>598</v>
      </c>
      <c r="H425">
        <f t="shared" si="24"/>
        <v>16.854627771003209</v>
      </c>
      <c r="I425">
        <f t="shared" si="25"/>
        <v>-28.431460669091724</v>
      </c>
      <c r="J425">
        <f t="shared" si="26"/>
        <v>8.9596136821950054</v>
      </c>
      <c r="K425">
        <f t="shared" si="27"/>
        <v>16.854627771003209</v>
      </c>
    </row>
    <row r="426" spans="1:11" x14ac:dyDescent="0.25">
      <c r="A426" t="s">
        <v>671</v>
      </c>
      <c r="B426">
        <v>143</v>
      </c>
      <c r="C426">
        <v>86</v>
      </c>
      <c r="D426">
        <v>217</v>
      </c>
      <c r="E426">
        <v>7</v>
      </c>
      <c r="F426">
        <v>301</v>
      </c>
      <c r="H426">
        <f t="shared" si="24"/>
        <v>15.319653423484862</v>
      </c>
      <c r="I426">
        <f t="shared" si="25"/>
        <v>-22.414844454197237</v>
      </c>
      <c r="J426">
        <f t="shared" si="26"/>
        <v>7.1278413782583669</v>
      </c>
      <c r="K426">
        <f t="shared" si="27"/>
        <v>15.319653423484862</v>
      </c>
    </row>
    <row r="427" spans="1:11" x14ac:dyDescent="0.25">
      <c r="A427" t="s">
        <v>672</v>
      </c>
      <c r="B427">
        <v>134</v>
      </c>
      <c r="C427">
        <v>64</v>
      </c>
      <c r="D427">
        <v>230</v>
      </c>
      <c r="E427">
        <v>0</v>
      </c>
      <c r="F427">
        <v>114</v>
      </c>
      <c r="H427">
        <f t="shared" si="24"/>
        <v>9.0420726396868183</v>
      </c>
      <c r="I427">
        <f t="shared" si="25"/>
        <v>-24.36392602168236</v>
      </c>
      <c r="J427">
        <f t="shared" si="26"/>
        <v>-0.94425165032277647</v>
      </c>
      <c r="K427">
        <f t="shared" si="27"/>
        <v>9.0420726396868183</v>
      </c>
    </row>
    <row r="428" spans="1:11" x14ac:dyDescent="0.25">
      <c r="A428" t="s">
        <v>673</v>
      </c>
      <c r="B428">
        <v>251</v>
      </c>
      <c r="C428">
        <v>49</v>
      </c>
      <c r="D428">
        <v>58</v>
      </c>
      <c r="E428">
        <v>0</v>
      </c>
      <c r="F428">
        <v>60</v>
      </c>
      <c r="H428">
        <f t="shared" si="24"/>
        <v>2.1483894189987005</v>
      </c>
      <c r="I428">
        <f t="shared" si="25"/>
        <v>-32.033310916311784</v>
      </c>
      <c r="J428">
        <f t="shared" si="26"/>
        <v>0.13356372925716897</v>
      </c>
      <c r="K428">
        <f t="shared" si="27"/>
        <v>2.1483894189987005</v>
      </c>
    </row>
    <row r="429" spans="1:11" x14ac:dyDescent="0.25">
      <c r="A429" t="s">
        <v>674</v>
      </c>
      <c r="B429">
        <v>37</v>
      </c>
      <c r="C429">
        <v>18</v>
      </c>
      <c r="D429">
        <v>0</v>
      </c>
      <c r="E429">
        <v>5</v>
      </c>
      <c r="F429">
        <v>41</v>
      </c>
      <c r="H429">
        <f t="shared" si="24"/>
        <v>4.7835150006511142</v>
      </c>
      <c r="I429">
        <f t="shared" si="25"/>
        <v>-23.199537575939132</v>
      </c>
      <c r="J429">
        <f t="shared" si="26"/>
        <v>17.324430077717288</v>
      </c>
      <c r="K429">
        <f t="shared" si="27"/>
        <v>17.324430077717288</v>
      </c>
    </row>
    <row r="430" spans="1:11" x14ac:dyDescent="0.25">
      <c r="A430" t="s">
        <v>675</v>
      </c>
      <c r="B430">
        <v>96</v>
      </c>
      <c r="C430">
        <v>87</v>
      </c>
      <c r="D430">
        <v>93</v>
      </c>
      <c r="E430">
        <v>10</v>
      </c>
      <c r="F430">
        <v>90</v>
      </c>
      <c r="H430">
        <f t="shared" si="24"/>
        <v>7.3377803534988644</v>
      </c>
      <c r="I430">
        <f t="shared" si="25"/>
        <v>-23.448525928174799</v>
      </c>
      <c r="J430">
        <f t="shared" si="26"/>
        <v>0.16890918160083146</v>
      </c>
      <c r="K430">
        <f t="shared" si="27"/>
        <v>7.3377803534988644</v>
      </c>
    </row>
    <row r="431" spans="1:11" x14ac:dyDescent="0.25">
      <c r="A431" t="s">
        <v>676</v>
      </c>
      <c r="B431">
        <v>681</v>
      </c>
      <c r="C431">
        <v>144</v>
      </c>
      <c r="D431">
        <v>871</v>
      </c>
      <c r="E431">
        <v>5</v>
      </c>
      <c r="F431">
        <v>1263</v>
      </c>
      <c r="H431">
        <f t="shared" si="24"/>
        <v>21.234960682109367</v>
      </c>
      <c r="I431">
        <f t="shared" si="25"/>
        <v>-28.813368090032846</v>
      </c>
      <c r="J431">
        <f t="shared" si="26"/>
        <v>12.392399712656278</v>
      </c>
      <c r="K431">
        <f t="shared" si="27"/>
        <v>21.234960682109367</v>
      </c>
    </row>
    <row r="432" spans="1:11" x14ac:dyDescent="0.25">
      <c r="A432" s="1" t="s">
        <v>677</v>
      </c>
      <c r="B432">
        <v>113</v>
      </c>
      <c r="C432">
        <v>40</v>
      </c>
      <c r="D432">
        <v>48</v>
      </c>
      <c r="E432">
        <v>36</v>
      </c>
      <c r="F432">
        <v>38</v>
      </c>
      <c r="H432">
        <f t="shared" si="24"/>
        <v>-0.1676455678179849</v>
      </c>
      <c r="I432">
        <f t="shared" si="25"/>
        <v>-27.501594040946738</v>
      </c>
      <c r="J432">
        <f t="shared" si="26"/>
        <v>-2.5040894807271528</v>
      </c>
      <c r="K432">
        <f t="shared" si="27"/>
        <v>-0.1676455678179849</v>
      </c>
    </row>
    <row r="433" spans="1:11" x14ac:dyDescent="0.25">
      <c r="A433" t="s">
        <v>678</v>
      </c>
      <c r="B433">
        <v>133</v>
      </c>
      <c r="C433">
        <v>3</v>
      </c>
      <c r="D433">
        <v>99</v>
      </c>
      <c r="E433">
        <v>0</v>
      </c>
      <c r="F433">
        <v>32</v>
      </c>
      <c r="H433">
        <f t="shared" si="24"/>
        <v>-0.45628016854804088</v>
      </c>
      <c r="I433">
        <f t="shared" si="25"/>
        <v>-28.391173867258217</v>
      </c>
      <c r="J433">
        <f t="shared" si="26"/>
        <v>-1.1389823014080491</v>
      </c>
      <c r="K433">
        <f t="shared" si="27"/>
        <v>-0.45628016854804088</v>
      </c>
    </row>
    <row r="434" spans="1:11" x14ac:dyDescent="0.25">
      <c r="A434" t="s">
        <v>679</v>
      </c>
      <c r="B434">
        <v>141</v>
      </c>
      <c r="C434">
        <v>15</v>
      </c>
      <c r="D434">
        <v>56</v>
      </c>
      <c r="E434">
        <v>25</v>
      </c>
      <c r="F434">
        <v>38</v>
      </c>
      <c r="H434">
        <f t="shared" si="24"/>
        <v>-0.74315811287370082</v>
      </c>
      <c r="I434">
        <f t="shared" si="25"/>
        <v>-28.972087007619212</v>
      </c>
      <c r="J434">
        <f t="shared" si="26"/>
        <v>-0.74681980792141189</v>
      </c>
      <c r="K434">
        <f t="shared" si="27"/>
        <v>-0.74315811287370082</v>
      </c>
    </row>
    <row r="435" spans="1:11" x14ac:dyDescent="0.25">
      <c r="A435" t="s">
        <v>680</v>
      </c>
      <c r="B435">
        <v>49</v>
      </c>
      <c r="C435">
        <v>15</v>
      </c>
      <c r="D435">
        <v>47</v>
      </c>
      <c r="E435">
        <v>0</v>
      </c>
      <c r="F435">
        <v>31</v>
      </c>
      <c r="H435">
        <f t="shared" si="24"/>
        <v>2.5581502693754068</v>
      </c>
      <c r="I435">
        <f t="shared" si="25"/>
        <v>-21.92712073021158</v>
      </c>
      <c r="J435">
        <f t="shared" si="26"/>
        <v>-1.7432920443401692</v>
      </c>
      <c r="K435" s="9">
        <f t="shared" si="27"/>
        <v>2.5581502693754068</v>
      </c>
    </row>
    <row r="436" spans="1:11" x14ac:dyDescent="0.25">
      <c r="A436" t="s">
        <v>681</v>
      </c>
      <c r="B436">
        <v>23</v>
      </c>
      <c r="C436">
        <v>36</v>
      </c>
      <c r="D436">
        <v>4</v>
      </c>
      <c r="E436">
        <v>0</v>
      </c>
      <c r="F436">
        <v>8</v>
      </c>
      <c r="H436">
        <f t="shared" si="24"/>
        <v>-4.698838265980843</v>
      </c>
      <c r="I436">
        <f t="shared" si="25"/>
        <v>-22.098108106829638</v>
      </c>
      <c r="J436">
        <f t="shared" si="26"/>
        <v>-5.1711307659482664</v>
      </c>
      <c r="K436">
        <f t="shared" si="27"/>
        <v>-4.698838265980843</v>
      </c>
    </row>
    <row r="437" spans="1:11" x14ac:dyDescent="0.25">
      <c r="A437" t="s">
        <v>682</v>
      </c>
      <c r="B437">
        <v>53</v>
      </c>
      <c r="C437">
        <v>17</v>
      </c>
      <c r="D437">
        <v>52</v>
      </c>
      <c r="E437">
        <v>8</v>
      </c>
      <c r="F437">
        <v>68</v>
      </c>
      <c r="H437">
        <f t="shared" si="24"/>
        <v>7.2416155525763664</v>
      </c>
      <c r="I437">
        <f t="shared" si="25"/>
        <v>-20.415378490557213</v>
      </c>
      <c r="J437">
        <f t="shared" si="26"/>
        <v>4.333867903475074</v>
      </c>
      <c r="K437" s="9">
        <f t="shared" si="27"/>
        <v>7.2416155525763664</v>
      </c>
    </row>
    <row r="438" spans="1:11" x14ac:dyDescent="0.25">
      <c r="A438" t="s">
        <v>683</v>
      </c>
      <c r="B438">
        <v>82</v>
      </c>
      <c r="C438">
        <v>2</v>
      </c>
      <c r="D438">
        <v>60</v>
      </c>
      <c r="E438">
        <v>7</v>
      </c>
      <c r="F438">
        <v>17</v>
      </c>
      <c r="H438">
        <f t="shared" si="24"/>
        <v>-4.3754951954570274</v>
      </c>
      <c r="I438">
        <f t="shared" si="25"/>
        <v>-26.915699415509348</v>
      </c>
      <c r="J438">
        <f t="shared" si="26"/>
        <v>-3.5931580548731858</v>
      </c>
      <c r="K438">
        <f t="shared" si="27"/>
        <v>-3.5931580548731858</v>
      </c>
    </row>
    <row r="439" spans="1:11" x14ac:dyDescent="0.25">
      <c r="A439" t="s">
        <v>684</v>
      </c>
      <c r="B439">
        <v>6</v>
      </c>
      <c r="C439">
        <v>1</v>
      </c>
      <c r="D439">
        <v>44</v>
      </c>
      <c r="E439">
        <v>1</v>
      </c>
      <c r="F439">
        <v>2</v>
      </c>
      <c r="H439">
        <f t="shared" si="24"/>
        <v>-9.3093889729653885</v>
      </c>
      <c r="I439">
        <f t="shared" si="25"/>
        <v>-13.526848193163474</v>
      </c>
      <c r="J439">
        <f t="shared" si="26"/>
        <v>-17.10428805359367</v>
      </c>
      <c r="K439">
        <f t="shared" si="27"/>
        <v>-9.3093889729653885</v>
      </c>
    </row>
    <row r="440" spans="1:11" x14ac:dyDescent="0.25">
      <c r="A440" t="s">
        <v>685</v>
      </c>
      <c r="B440">
        <v>92</v>
      </c>
      <c r="C440">
        <v>15</v>
      </c>
      <c r="D440">
        <v>66</v>
      </c>
      <c r="E440">
        <v>10</v>
      </c>
      <c r="F440">
        <v>25</v>
      </c>
      <c r="H440">
        <f t="shared" si="24"/>
        <v>-2.0793750493214631</v>
      </c>
      <c r="I440">
        <f t="shared" si="25"/>
        <v>-26.714071180840897</v>
      </c>
      <c r="J440">
        <f t="shared" si="26"/>
        <v>-5.0587412775357024</v>
      </c>
      <c r="K440">
        <f t="shared" si="27"/>
        <v>-2.0793750493214631</v>
      </c>
    </row>
    <row r="441" spans="1:11" x14ac:dyDescent="0.25">
      <c r="A441" t="s">
        <v>686</v>
      </c>
      <c r="B441">
        <v>6</v>
      </c>
      <c r="C441">
        <v>0</v>
      </c>
      <c r="D441">
        <v>9</v>
      </c>
      <c r="E441">
        <v>0</v>
      </c>
      <c r="F441">
        <v>6</v>
      </c>
      <c r="H441">
        <f t="shared" si="24"/>
        <v>-2.5548172342923827</v>
      </c>
      <c r="I441">
        <f t="shared" si="25"/>
        <v>-12.900628194990126</v>
      </c>
      <c r="J441">
        <f t="shared" si="26"/>
        <v>-1.1561798410304647</v>
      </c>
      <c r="K441">
        <f t="shared" si="27"/>
        <v>-1.1561798410304647</v>
      </c>
    </row>
    <row r="442" spans="1:11" x14ac:dyDescent="0.25">
      <c r="A442" t="s">
        <v>687</v>
      </c>
      <c r="B442">
        <v>1</v>
      </c>
      <c r="C442">
        <v>1</v>
      </c>
      <c r="D442">
        <v>9</v>
      </c>
      <c r="E442">
        <v>0</v>
      </c>
      <c r="F442">
        <v>4</v>
      </c>
      <c r="H442">
        <f t="shared" si="24"/>
        <v>-0.99241234015144997</v>
      </c>
      <c r="I442">
        <f t="shared" si="25"/>
        <v>-4.4870378822095374</v>
      </c>
      <c r="J442">
        <f t="shared" si="26"/>
        <v>-5.9284154028169294</v>
      </c>
      <c r="K442">
        <f t="shared" si="27"/>
        <v>-0.99241234015144997</v>
      </c>
    </row>
    <row r="443" spans="1:11" x14ac:dyDescent="0.25">
      <c r="A443" t="s">
        <v>688</v>
      </c>
      <c r="B443">
        <v>48</v>
      </c>
      <c r="C443">
        <v>1</v>
      </c>
      <c r="D443">
        <v>39</v>
      </c>
      <c r="E443">
        <v>8</v>
      </c>
      <c r="F443">
        <v>5</v>
      </c>
      <c r="H443">
        <f t="shared" si="24"/>
        <v>-11.068121399988016</v>
      </c>
      <c r="I443">
        <f t="shared" si="25"/>
        <v>-26.27829073452514</v>
      </c>
      <c r="J443">
        <f t="shared" si="26"/>
        <v>-10.433238047460845</v>
      </c>
      <c r="K443">
        <f t="shared" si="27"/>
        <v>-10.433238047460845</v>
      </c>
    </row>
    <row r="444" spans="1:11" x14ac:dyDescent="0.25">
      <c r="A444" t="s">
        <v>689</v>
      </c>
      <c r="B444">
        <v>3</v>
      </c>
      <c r="C444">
        <v>13</v>
      </c>
      <c r="D444">
        <v>10</v>
      </c>
      <c r="E444">
        <v>0</v>
      </c>
      <c r="F444">
        <v>1</v>
      </c>
      <c r="H444">
        <f t="shared" si="24"/>
        <v>-10.266330206221841</v>
      </c>
      <c r="I444">
        <f t="shared" si="25"/>
        <v>-11.883540832325863</v>
      </c>
      <c r="J444">
        <f t="shared" si="26"/>
        <v>-19.495537266605847</v>
      </c>
      <c r="K444">
        <f t="shared" si="27"/>
        <v>-10.266330206221841</v>
      </c>
    </row>
    <row r="445" spans="1:11" x14ac:dyDescent="0.25">
      <c r="A445" t="s">
        <v>690</v>
      </c>
      <c r="B445">
        <v>1006</v>
      </c>
      <c r="C445">
        <v>592</v>
      </c>
      <c r="D445">
        <v>405</v>
      </c>
      <c r="E445">
        <v>54</v>
      </c>
      <c r="F445">
        <v>746</v>
      </c>
      <c r="H445">
        <f t="shared" si="24"/>
        <v>15.006838471973253</v>
      </c>
      <c r="I445">
        <f t="shared" si="25"/>
        <v>-33.846176813711828</v>
      </c>
      <c r="J445">
        <f t="shared" si="26"/>
        <v>7.4712183505977379</v>
      </c>
      <c r="K445" s="9">
        <f t="shared" si="27"/>
        <v>15.006838471973253</v>
      </c>
    </row>
    <row r="446" spans="1:11" x14ac:dyDescent="0.25">
      <c r="A446" t="s">
        <v>691</v>
      </c>
      <c r="B446">
        <v>23</v>
      </c>
      <c r="C446">
        <v>70</v>
      </c>
      <c r="D446">
        <v>0</v>
      </c>
      <c r="E446">
        <v>31</v>
      </c>
      <c r="F446">
        <v>0</v>
      </c>
      <c r="H446">
        <f t="shared" si="24"/>
        <v>-22.91638956657108</v>
      </c>
      <c r="I446">
        <f t="shared" si="25"/>
        <v>-29.423604969834546</v>
      </c>
      <c r="J446">
        <f t="shared" si="26"/>
        <v>-19.240404847098581</v>
      </c>
      <c r="K446">
        <f t="shared" si="27"/>
        <v>-19.240404847098581</v>
      </c>
    </row>
    <row r="447" spans="1:11" x14ac:dyDescent="0.25">
      <c r="A447" t="s">
        <v>692</v>
      </c>
      <c r="B447">
        <v>16</v>
      </c>
      <c r="C447">
        <v>26</v>
      </c>
      <c r="D447">
        <v>3</v>
      </c>
      <c r="E447">
        <v>14</v>
      </c>
      <c r="F447">
        <v>3</v>
      </c>
      <c r="H447">
        <f t="shared" si="24"/>
        <v>-10.88670821305195</v>
      </c>
      <c r="I447">
        <f t="shared" si="25"/>
        <v>-21.863429452302341</v>
      </c>
      <c r="J447">
        <f t="shared" si="26"/>
        <v>-10.569569128369384</v>
      </c>
      <c r="K447">
        <f t="shared" si="27"/>
        <v>-10.569569128369384</v>
      </c>
    </row>
    <row r="448" spans="1:11" x14ac:dyDescent="0.25">
      <c r="A448" t="s">
        <v>693</v>
      </c>
      <c r="B448">
        <v>5</v>
      </c>
      <c r="C448">
        <v>21</v>
      </c>
      <c r="D448">
        <v>1</v>
      </c>
      <c r="E448">
        <v>3</v>
      </c>
      <c r="F448">
        <v>0</v>
      </c>
      <c r="H448">
        <f t="shared" si="24"/>
        <v>-17.472896813479661</v>
      </c>
      <c r="I448">
        <f t="shared" si="25"/>
        <v>-18.436806269651075</v>
      </c>
      <c r="J448">
        <f t="shared" si="26"/>
        <v>-19.282097552701444</v>
      </c>
      <c r="K448">
        <f t="shared" si="27"/>
        <v>-17.472896813479661</v>
      </c>
    </row>
    <row r="449" spans="1:11" x14ac:dyDescent="0.25">
      <c r="A449" t="s">
        <v>694</v>
      </c>
      <c r="B449">
        <v>6</v>
      </c>
      <c r="C449">
        <v>226</v>
      </c>
      <c r="D449">
        <v>0</v>
      </c>
      <c r="E449">
        <v>0</v>
      </c>
      <c r="F449">
        <v>28</v>
      </c>
      <c r="H449">
        <f t="shared" si="24"/>
        <v>8.2873706012824222</v>
      </c>
      <c r="I449">
        <f t="shared" si="25"/>
        <v>-11.621853735141695</v>
      </c>
      <c r="J449">
        <f t="shared" si="26"/>
        <v>7.6447860560791518</v>
      </c>
      <c r="K449" s="9">
        <f t="shared" si="27"/>
        <v>8.2873706012824222</v>
      </c>
    </row>
    <row r="450" spans="1:11" x14ac:dyDescent="0.25">
      <c r="A450" t="s">
        <v>695</v>
      </c>
      <c r="B450">
        <v>15</v>
      </c>
      <c r="C450">
        <v>13</v>
      </c>
      <c r="D450">
        <v>2</v>
      </c>
      <c r="E450">
        <v>7</v>
      </c>
      <c r="F450">
        <v>2</v>
      </c>
      <c r="H450">
        <f t="shared" ref="H450:H485" si="28">-10.9845 -3.2959*LN(B450+1) -0.4205*LN(E450+1) +7.6279*LN(F450+1)</f>
        <v>-12.616975661174992</v>
      </c>
      <c r="I450">
        <f t="shared" ref="I450:I485" si="29">-5.8809 -7.4079*LN(B450+1) +1.0348*LN(D450+1) +2.576*LN(F450+1)</f>
        <v>-22.453090743557262</v>
      </c>
      <c r="J450">
        <f t="shared" ref="J450:J485" si="30">-8.2542 -2.5773*LN(C450+1) -4.4166*LN(D450+1) +8.8738*LN(F450+1)</f>
        <v>-10.159107762565908</v>
      </c>
      <c r="K450">
        <f t="shared" si="27"/>
        <v>-10.159107762565908</v>
      </c>
    </row>
    <row r="451" spans="1:11" x14ac:dyDescent="0.25">
      <c r="A451" t="s">
        <v>696</v>
      </c>
      <c r="B451">
        <v>25</v>
      </c>
      <c r="C451">
        <v>167</v>
      </c>
      <c r="D451">
        <v>26</v>
      </c>
      <c r="E451">
        <v>23</v>
      </c>
      <c r="F451">
        <v>14</v>
      </c>
      <c r="H451">
        <f t="shared" si="28"/>
        <v>-2.402495886338766</v>
      </c>
      <c r="I451">
        <f t="shared" si="29"/>
        <v>-19.630084037028766</v>
      </c>
      <c r="J451">
        <f t="shared" si="30"/>
        <v>-11.985889591969951</v>
      </c>
      <c r="K451">
        <f t="shared" ref="K451:K485" si="31">MAX(H451:J451)</f>
        <v>-2.402495886338766</v>
      </c>
    </row>
    <row r="452" spans="1:11" x14ac:dyDescent="0.25">
      <c r="A452" t="s">
        <v>697</v>
      </c>
      <c r="B452">
        <v>47</v>
      </c>
      <c r="C452">
        <v>70</v>
      </c>
      <c r="D452">
        <v>7</v>
      </c>
      <c r="E452">
        <v>0</v>
      </c>
      <c r="F452">
        <v>18</v>
      </c>
      <c r="H452">
        <f t="shared" si="28"/>
        <v>-1.2837053226676289</v>
      </c>
      <c r="I452">
        <f t="shared" si="29"/>
        <v>-24.821689051041517</v>
      </c>
      <c r="J452">
        <f t="shared" si="30"/>
        <v>-2.2961037467545893</v>
      </c>
      <c r="K452">
        <f t="shared" si="31"/>
        <v>-1.2837053226676289</v>
      </c>
    </row>
    <row r="453" spans="1:11" x14ac:dyDescent="0.25">
      <c r="A453" t="s">
        <v>698</v>
      </c>
      <c r="B453">
        <v>475</v>
      </c>
      <c r="C453">
        <v>3437</v>
      </c>
      <c r="D453">
        <v>424</v>
      </c>
      <c r="E453">
        <v>363</v>
      </c>
      <c r="F453">
        <v>125</v>
      </c>
      <c r="H453">
        <f t="shared" si="28"/>
        <v>3.1058208509325951</v>
      </c>
      <c r="I453">
        <f t="shared" si="29"/>
        <v>-32.832734858050941</v>
      </c>
      <c r="J453">
        <f t="shared" si="30"/>
        <v>-13.053698075295934</v>
      </c>
      <c r="K453" s="9">
        <f t="shared" si="31"/>
        <v>3.1058208509325951</v>
      </c>
    </row>
    <row r="454" spans="1:11" x14ac:dyDescent="0.25">
      <c r="A454" t="s">
        <v>699</v>
      </c>
      <c r="B454">
        <v>26</v>
      </c>
      <c r="C454">
        <v>138</v>
      </c>
      <c r="D454">
        <v>16</v>
      </c>
      <c r="E454">
        <v>19</v>
      </c>
      <c r="F454">
        <v>3</v>
      </c>
      <c r="H454">
        <f t="shared" si="28"/>
        <v>-12.532439390506706</v>
      </c>
      <c r="I454">
        <f t="shared" si="29"/>
        <v>-23.793226476999259</v>
      </c>
      <c r="J454">
        <f t="shared" si="30"/>
        <v>-21.183290821510731</v>
      </c>
      <c r="K454">
        <f t="shared" si="31"/>
        <v>-12.532439390506706</v>
      </c>
    </row>
    <row r="455" spans="1:11" x14ac:dyDescent="0.25">
      <c r="A455" t="s">
        <v>700</v>
      </c>
      <c r="B455">
        <v>23</v>
      </c>
      <c r="C455">
        <v>33</v>
      </c>
      <c r="D455">
        <v>5</v>
      </c>
      <c r="E455">
        <v>12</v>
      </c>
      <c r="F455">
        <v>2</v>
      </c>
      <c r="H455">
        <f t="shared" si="28"/>
        <v>-14.157504147524895</v>
      </c>
      <c r="I455">
        <f t="shared" si="29"/>
        <v>-24.739467015468303</v>
      </c>
      <c r="J455">
        <f t="shared" si="30"/>
        <v>-15.50730812470279</v>
      </c>
      <c r="K455">
        <f t="shared" si="31"/>
        <v>-14.157504147524895</v>
      </c>
    </row>
    <row r="456" spans="1:11" x14ac:dyDescent="0.25">
      <c r="A456" t="s">
        <v>701</v>
      </c>
      <c r="B456">
        <v>4</v>
      </c>
      <c r="C456">
        <v>20</v>
      </c>
      <c r="D456">
        <v>0</v>
      </c>
      <c r="E456">
        <v>3</v>
      </c>
      <c r="F456">
        <v>1</v>
      </c>
      <c r="H456">
        <f t="shared" si="28"/>
        <v>-11.584725815849261</v>
      </c>
      <c r="I456">
        <f t="shared" si="29"/>
        <v>-16.017907974398153</v>
      </c>
      <c r="J456">
        <f t="shared" si="30"/>
        <v>-9.9499982278917365</v>
      </c>
      <c r="K456">
        <f t="shared" si="31"/>
        <v>-9.9499982278917365</v>
      </c>
    </row>
    <row r="457" spans="1:11" x14ac:dyDescent="0.25">
      <c r="A457" t="s">
        <v>702</v>
      </c>
      <c r="B457">
        <v>8</v>
      </c>
      <c r="C457">
        <v>17</v>
      </c>
      <c r="D457">
        <v>4</v>
      </c>
      <c r="E457">
        <v>3</v>
      </c>
      <c r="F457">
        <v>0</v>
      </c>
      <c r="H457">
        <f t="shared" si="28"/>
        <v>-18.809269263293359</v>
      </c>
      <c r="I457">
        <f t="shared" si="29"/>
        <v>-20.492273594662176</v>
      </c>
      <c r="J457">
        <f t="shared" si="30"/>
        <v>-22.811798615682235</v>
      </c>
      <c r="K457">
        <f t="shared" si="31"/>
        <v>-18.809269263293359</v>
      </c>
    </row>
    <row r="458" spans="1:11" x14ac:dyDescent="0.25">
      <c r="A458" t="s">
        <v>703</v>
      </c>
      <c r="B458">
        <v>19</v>
      </c>
      <c r="C458">
        <v>61</v>
      </c>
      <c r="D458">
        <v>14</v>
      </c>
      <c r="E458">
        <v>9</v>
      </c>
      <c r="F458">
        <v>6</v>
      </c>
      <c r="H458">
        <f t="shared" si="28"/>
        <v>-6.9831630060315746</v>
      </c>
      <c r="I458">
        <f t="shared" si="29"/>
        <v>-20.258030217193554</v>
      </c>
      <c r="J458">
        <f t="shared" si="30"/>
        <v>-13.583820488077698</v>
      </c>
      <c r="K458">
        <f t="shared" si="31"/>
        <v>-6.9831630060315746</v>
      </c>
    </row>
    <row r="459" spans="1:11" x14ac:dyDescent="0.25">
      <c r="A459" t="s">
        <v>704</v>
      </c>
      <c r="B459">
        <v>48</v>
      </c>
      <c r="C459">
        <v>19</v>
      </c>
      <c r="D459">
        <v>0</v>
      </c>
      <c r="E459">
        <v>48</v>
      </c>
      <c r="F459">
        <v>0</v>
      </c>
      <c r="H459">
        <f t="shared" si="28"/>
        <v>-25.448060955898335</v>
      </c>
      <c r="I459">
        <f t="shared" si="29"/>
        <v>-34.711115586373708</v>
      </c>
      <c r="J459">
        <f t="shared" si="30"/>
        <v>-15.975100788630701</v>
      </c>
      <c r="K459">
        <f t="shared" si="31"/>
        <v>-15.975100788630701</v>
      </c>
    </row>
    <row r="460" spans="1:11" x14ac:dyDescent="0.25">
      <c r="A460" t="s">
        <v>705</v>
      </c>
      <c r="B460">
        <v>6</v>
      </c>
      <c r="C460">
        <v>0</v>
      </c>
      <c r="D460">
        <v>7</v>
      </c>
      <c r="E460">
        <v>3</v>
      </c>
      <c r="F460">
        <v>5</v>
      </c>
      <c r="H460">
        <f t="shared" si="28"/>
        <v>-4.3135999837976406</v>
      </c>
      <c r="I460">
        <f t="shared" si="29"/>
        <v>-13.528629293125089</v>
      </c>
      <c r="J460">
        <f t="shared" si="30"/>
        <v>-1.538546334947247</v>
      </c>
      <c r="K460">
        <f t="shared" si="31"/>
        <v>-1.538546334947247</v>
      </c>
    </row>
    <row r="461" spans="1:11" x14ac:dyDescent="0.25">
      <c r="A461" t="s">
        <v>706</v>
      </c>
      <c r="B461">
        <v>13</v>
      </c>
      <c r="C461">
        <v>17</v>
      </c>
      <c r="D461">
        <v>5</v>
      </c>
      <c r="E461">
        <v>17</v>
      </c>
      <c r="F461">
        <v>12</v>
      </c>
      <c r="H461">
        <f t="shared" si="28"/>
        <v>-1.3327931730934104</v>
      </c>
      <c r="I461">
        <f t="shared" si="29"/>
        <v>-16.969350548478761</v>
      </c>
      <c r="J461">
        <f t="shared" si="30"/>
        <v>-0.85619239517622958</v>
      </c>
      <c r="K461">
        <f t="shared" si="31"/>
        <v>-0.85619239517622958</v>
      </c>
    </row>
    <row r="462" spans="1:11" x14ac:dyDescent="0.25">
      <c r="A462" t="s">
        <v>707</v>
      </c>
      <c r="B462">
        <v>0</v>
      </c>
      <c r="C462">
        <v>8</v>
      </c>
      <c r="D462">
        <v>0</v>
      </c>
      <c r="E462">
        <v>0</v>
      </c>
      <c r="F462">
        <v>0</v>
      </c>
      <c r="H462">
        <f t="shared" si="28"/>
        <v>-10.984500000000001</v>
      </c>
      <c r="I462">
        <f t="shared" si="29"/>
        <v>-5.8808999999999996</v>
      </c>
      <c r="J462">
        <f t="shared" si="30"/>
        <v>-13.917106903168641</v>
      </c>
      <c r="K462">
        <f t="shared" si="31"/>
        <v>-5.8808999999999996</v>
      </c>
    </row>
    <row r="463" spans="1:11" x14ac:dyDescent="0.25">
      <c r="A463" t="s">
        <v>708</v>
      </c>
      <c r="B463">
        <v>17</v>
      </c>
      <c r="C463">
        <v>60</v>
      </c>
      <c r="D463">
        <v>0</v>
      </c>
      <c r="E463">
        <v>0</v>
      </c>
      <c r="F463">
        <v>0</v>
      </c>
      <c r="H463">
        <f t="shared" si="28"/>
        <v>-20.51087627684997</v>
      </c>
      <c r="I463">
        <f t="shared" si="29"/>
        <v>-27.292484945318996</v>
      </c>
      <c r="J463">
        <f t="shared" si="30"/>
        <v>-18.849155210133876</v>
      </c>
      <c r="K463">
        <f t="shared" si="31"/>
        <v>-18.849155210133876</v>
      </c>
    </row>
    <row r="464" spans="1:11" x14ac:dyDescent="0.25">
      <c r="A464" t="s">
        <v>709</v>
      </c>
      <c r="B464">
        <v>89</v>
      </c>
      <c r="C464">
        <v>0</v>
      </c>
      <c r="D464">
        <v>0</v>
      </c>
      <c r="E464">
        <v>31</v>
      </c>
      <c r="F464">
        <v>1</v>
      </c>
      <c r="H464">
        <f t="shared" si="28"/>
        <v>-21.985507260975602</v>
      </c>
      <c r="I464">
        <f t="shared" si="29"/>
        <v>-37.429492919717141</v>
      </c>
      <c r="J464">
        <f t="shared" si="30"/>
        <v>-2.1033505491471587</v>
      </c>
      <c r="K464">
        <f t="shared" si="31"/>
        <v>-2.1033505491471587</v>
      </c>
    </row>
    <row r="465" spans="1:11" x14ac:dyDescent="0.25">
      <c r="A465" t="s">
        <v>710</v>
      </c>
      <c r="B465">
        <v>176</v>
      </c>
      <c r="C465">
        <v>252</v>
      </c>
      <c r="D465">
        <v>78</v>
      </c>
      <c r="E465">
        <v>136</v>
      </c>
      <c r="F465">
        <v>33</v>
      </c>
      <c r="H465">
        <f t="shared" si="28"/>
        <v>-3.2146984371811875</v>
      </c>
      <c r="I465">
        <f t="shared" si="29"/>
        <v>-30.619890254789556</v>
      </c>
      <c r="J465">
        <f t="shared" si="30"/>
        <v>-10.521290091164392</v>
      </c>
      <c r="K465">
        <f t="shared" si="31"/>
        <v>-3.2146984371811875</v>
      </c>
    </row>
    <row r="466" spans="1:11" x14ac:dyDescent="0.25">
      <c r="A466" t="s">
        <v>711</v>
      </c>
      <c r="B466">
        <v>52</v>
      </c>
      <c r="C466">
        <v>103</v>
      </c>
      <c r="D466">
        <v>50</v>
      </c>
      <c r="E466">
        <v>40</v>
      </c>
      <c r="F466">
        <v>17</v>
      </c>
      <c r="H466">
        <f t="shared" si="28"/>
        <v>-3.5842754398694474</v>
      </c>
      <c r="I466">
        <f t="shared" si="29"/>
        <v>-23.778174653319109</v>
      </c>
      <c r="J466">
        <f t="shared" si="30"/>
        <v>-11.940908848628336</v>
      </c>
      <c r="K466">
        <f t="shared" si="31"/>
        <v>-3.5842754398694474</v>
      </c>
    </row>
    <row r="467" spans="1:11" x14ac:dyDescent="0.25">
      <c r="A467" t="s">
        <v>712</v>
      </c>
      <c r="B467">
        <v>237</v>
      </c>
      <c r="C467">
        <v>254</v>
      </c>
      <c r="D467">
        <v>58</v>
      </c>
      <c r="E467">
        <v>210</v>
      </c>
      <c r="F467">
        <v>35</v>
      </c>
      <c r="H467">
        <f t="shared" si="28"/>
        <v>-3.9362891478311397</v>
      </c>
      <c r="I467">
        <f t="shared" si="29"/>
        <v>-32.968353391074345</v>
      </c>
      <c r="J467">
        <f t="shared" si="30"/>
        <v>-8.7451200536189866</v>
      </c>
      <c r="K467">
        <f t="shared" si="31"/>
        <v>-3.9362891478311397</v>
      </c>
    </row>
    <row r="468" spans="1:11" x14ac:dyDescent="0.25">
      <c r="A468" t="s">
        <v>713</v>
      </c>
      <c r="B468">
        <v>14</v>
      </c>
      <c r="C468">
        <v>36</v>
      </c>
      <c r="D468">
        <v>0</v>
      </c>
      <c r="E468">
        <v>0</v>
      </c>
      <c r="F468">
        <v>6</v>
      </c>
      <c r="H468">
        <f t="shared" si="28"/>
        <v>-5.0667546318337529</v>
      </c>
      <c r="I468">
        <f t="shared" si="29"/>
        <v>-20.929200540778574</v>
      </c>
      <c r="J468">
        <f t="shared" si="30"/>
        <v>-0.29300125557092471</v>
      </c>
      <c r="K468">
        <f t="shared" si="31"/>
        <v>-0.29300125557092471</v>
      </c>
    </row>
    <row r="469" spans="1:11" x14ac:dyDescent="0.25">
      <c r="A469" t="s">
        <v>714</v>
      </c>
      <c r="B469">
        <v>5</v>
      </c>
      <c r="C469">
        <v>9</v>
      </c>
      <c r="D469">
        <v>2</v>
      </c>
      <c r="E469">
        <v>3</v>
      </c>
      <c r="F469">
        <v>5</v>
      </c>
      <c r="H469">
        <f t="shared" si="28"/>
        <v>-3.8055347581549803</v>
      </c>
      <c r="I469">
        <f t="shared" si="29"/>
        <v>-13.401658583049276</v>
      </c>
      <c r="J469">
        <f t="shared" si="30"/>
        <v>-3.1410684162692153</v>
      </c>
      <c r="K469">
        <f t="shared" si="31"/>
        <v>-3.1410684162692153</v>
      </c>
    </row>
    <row r="470" spans="1:11" x14ac:dyDescent="0.25">
      <c r="A470" t="s">
        <v>715</v>
      </c>
      <c r="B470">
        <v>7</v>
      </c>
      <c r="C470">
        <v>31</v>
      </c>
      <c r="D470">
        <v>3</v>
      </c>
      <c r="E470">
        <v>1</v>
      </c>
      <c r="F470">
        <v>9</v>
      </c>
      <c r="H470">
        <f t="shared" si="28"/>
        <v>-0.56571093579874443</v>
      </c>
      <c r="I470">
        <f t="shared" si="29"/>
        <v>-13.919198392170529</v>
      </c>
      <c r="J470">
        <f t="shared" si="30"/>
        <v>-2.8764692193972827</v>
      </c>
      <c r="K470">
        <f t="shared" si="31"/>
        <v>-0.56571093579874443</v>
      </c>
    </row>
    <row r="471" spans="1:11" x14ac:dyDescent="0.25">
      <c r="A471" t="s">
        <v>716</v>
      </c>
      <c r="B471">
        <v>113</v>
      </c>
      <c r="C471">
        <v>0</v>
      </c>
      <c r="D471">
        <v>0</v>
      </c>
      <c r="E471">
        <v>0</v>
      </c>
      <c r="F471">
        <v>0</v>
      </c>
      <c r="H471">
        <f t="shared" si="28"/>
        <v>-26.594536466063417</v>
      </c>
      <c r="I471">
        <f t="shared" si="29"/>
        <v>-40.966184485861582</v>
      </c>
      <c r="J471">
        <f t="shared" si="30"/>
        <v>-8.2542000000000009</v>
      </c>
      <c r="K471">
        <f t="shared" si="31"/>
        <v>-8.2542000000000009</v>
      </c>
    </row>
    <row r="472" spans="1:11" x14ac:dyDescent="0.25">
      <c r="A472" t="s">
        <v>717</v>
      </c>
      <c r="B472">
        <v>3</v>
      </c>
      <c r="C472">
        <v>22</v>
      </c>
      <c r="D472">
        <v>0</v>
      </c>
      <c r="E472">
        <v>0</v>
      </c>
      <c r="F472">
        <v>0</v>
      </c>
      <c r="H472">
        <f t="shared" si="28"/>
        <v>-15.553587584815048</v>
      </c>
      <c r="I472">
        <f t="shared" si="29"/>
        <v>-16.150429997740037</v>
      </c>
      <c r="J472">
        <f t="shared" si="30"/>
        <v>-16.335309242714199</v>
      </c>
      <c r="K472">
        <f t="shared" si="31"/>
        <v>-15.553587584815048</v>
      </c>
    </row>
    <row r="473" spans="1:11" x14ac:dyDescent="0.25">
      <c r="A473" t="s">
        <v>718</v>
      </c>
      <c r="B473">
        <v>37</v>
      </c>
      <c r="C473">
        <v>368</v>
      </c>
      <c r="D473">
        <v>27</v>
      </c>
      <c r="E473">
        <v>9</v>
      </c>
      <c r="F473">
        <v>219</v>
      </c>
      <c r="H473">
        <f t="shared" si="28"/>
        <v>17.200194305374993</v>
      </c>
      <c r="I473">
        <f t="shared" si="29"/>
        <v>-15.485624726104106</v>
      </c>
      <c r="J473">
        <f t="shared" si="30"/>
        <v>9.6568614904961265</v>
      </c>
      <c r="K473" s="9">
        <f t="shared" si="31"/>
        <v>17.200194305374993</v>
      </c>
    </row>
    <row r="474" spans="1:11" x14ac:dyDescent="0.25">
      <c r="A474" t="s">
        <v>719</v>
      </c>
      <c r="B474">
        <v>27</v>
      </c>
      <c r="C474">
        <v>131</v>
      </c>
      <c r="D474">
        <v>41</v>
      </c>
      <c r="E474">
        <v>24</v>
      </c>
      <c r="F474">
        <v>13</v>
      </c>
      <c r="H474">
        <f t="shared" si="28"/>
        <v>-3.1901847248713011</v>
      </c>
      <c r="I474">
        <f t="shared" si="29"/>
        <v>-19.899585588838359</v>
      </c>
      <c r="J474">
        <f t="shared" si="30"/>
        <v>-13.927970099652303</v>
      </c>
      <c r="K474">
        <f t="shared" si="31"/>
        <v>-3.1901847248713011</v>
      </c>
    </row>
    <row r="475" spans="1:11" x14ac:dyDescent="0.25">
      <c r="A475" t="s">
        <v>720</v>
      </c>
      <c r="B475">
        <v>10</v>
      </c>
      <c r="C475">
        <v>46</v>
      </c>
      <c r="D475">
        <v>7</v>
      </c>
      <c r="E475">
        <v>16</v>
      </c>
      <c r="F475">
        <v>18</v>
      </c>
      <c r="H475">
        <f t="shared" si="28"/>
        <v>2.3807968483919026</v>
      </c>
      <c r="I475">
        <f t="shared" si="29"/>
        <v>-13.907587473700005</v>
      </c>
      <c r="J475">
        <f t="shared" si="30"/>
        <v>-1.2328843135433445</v>
      </c>
      <c r="K475" s="9">
        <f t="shared" si="31"/>
        <v>2.3807968483919026</v>
      </c>
    </row>
    <row r="476" spans="1:11" x14ac:dyDescent="0.25">
      <c r="A476" t="s">
        <v>721</v>
      </c>
      <c r="B476">
        <v>10</v>
      </c>
      <c r="C476">
        <v>12</v>
      </c>
      <c r="D476">
        <v>3</v>
      </c>
      <c r="E476">
        <v>9</v>
      </c>
      <c r="F476">
        <v>0</v>
      </c>
      <c r="H476">
        <f t="shared" si="28"/>
        <v>-19.855960061220149</v>
      </c>
      <c r="I476">
        <f t="shared" si="29"/>
        <v>-22.209730986476185</v>
      </c>
      <c r="J476">
        <f t="shared" si="30"/>
        <v>-20.98755165430773</v>
      </c>
      <c r="K476">
        <f t="shared" si="31"/>
        <v>-19.855960061220149</v>
      </c>
    </row>
    <row r="477" spans="1:11" x14ac:dyDescent="0.25">
      <c r="A477" t="s">
        <v>722</v>
      </c>
      <c r="B477">
        <v>14</v>
      </c>
      <c r="C477">
        <v>20</v>
      </c>
      <c r="D477">
        <v>3</v>
      </c>
      <c r="E477">
        <v>8</v>
      </c>
      <c r="F477">
        <v>4</v>
      </c>
      <c r="H477">
        <f t="shared" si="28"/>
        <v>-8.5572641403265823</v>
      </c>
      <c r="I477">
        <f t="shared" si="29"/>
        <v>-20.361415617427955</v>
      </c>
      <c r="J477">
        <f t="shared" si="30"/>
        <v>-7.9417252067089681</v>
      </c>
      <c r="K477">
        <f t="shared" si="31"/>
        <v>-7.9417252067089681</v>
      </c>
    </row>
    <row r="478" spans="1:11" x14ac:dyDescent="0.25">
      <c r="A478" t="s">
        <v>723</v>
      </c>
      <c r="B478">
        <v>0</v>
      </c>
      <c r="C478">
        <v>0</v>
      </c>
      <c r="D478">
        <v>0</v>
      </c>
      <c r="E478">
        <v>0</v>
      </c>
      <c r="F478">
        <v>0</v>
      </c>
      <c r="H478">
        <f t="shared" si="28"/>
        <v>-10.984500000000001</v>
      </c>
      <c r="I478">
        <f t="shared" si="29"/>
        <v>-5.8808999999999996</v>
      </c>
      <c r="J478">
        <f t="shared" si="30"/>
        <v>-8.2542000000000009</v>
      </c>
      <c r="K478">
        <f t="shared" si="31"/>
        <v>-5.8808999999999996</v>
      </c>
    </row>
    <row r="479" spans="1:11" x14ac:dyDescent="0.25">
      <c r="A479" t="s">
        <v>724</v>
      </c>
      <c r="B479">
        <v>26</v>
      </c>
      <c r="C479">
        <v>55</v>
      </c>
      <c r="D479">
        <v>19</v>
      </c>
      <c r="E479">
        <v>19</v>
      </c>
      <c r="F479">
        <v>15</v>
      </c>
      <c r="H479">
        <f t="shared" si="28"/>
        <v>-1.9579246333202924</v>
      </c>
      <c r="I479">
        <f t="shared" si="29"/>
        <v>-20.053957614510121</v>
      </c>
      <c r="J479">
        <f t="shared" si="30"/>
        <v>-7.2562922684988891</v>
      </c>
      <c r="K479">
        <f t="shared" si="31"/>
        <v>-1.9579246333202924</v>
      </c>
    </row>
    <row r="480" spans="1:11" x14ac:dyDescent="0.25">
      <c r="A480" t="s">
        <v>725</v>
      </c>
      <c r="B480">
        <v>6</v>
      </c>
      <c r="C480">
        <v>7</v>
      </c>
      <c r="D480">
        <v>0</v>
      </c>
      <c r="E480">
        <v>1</v>
      </c>
      <c r="F480">
        <v>1</v>
      </c>
      <c r="H480">
        <f t="shared" si="28"/>
        <v>-12.402236271103657</v>
      </c>
      <c r="I480">
        <f t="shared" si="29"/>
        <v>-18.510460656064435</v>
      </c>
      <c r="J480">
        <f t="shared" si="30"/>
        <v>-7.4626952345185984</v>
      </c>
      <c r="K480">
        <f t="shared" si="31"/>
        <v>-7.4626952345185984</v>
      </c>
    </row>
    <row r="481" spans="1:11" x14ac:dyDescent="0.25">
      <c r="A481" t="s">
        <v>726</v>
      </c>
      <c r="B481">
        <v>23</v>
      </c>
      <c r="C481">
        <v>59</v>
      </c>
      <c r="D481">
        <v>13</v>
      </c>
      <c r="E481">
        <v>15</v>
      </c>
      <c r="F481">
        <v>10</v>
      </c>
      <c r="H481">
        <f t="shared" si="28"/>
        <v>-4.3340158257669295</v>
      </c>
      <c r="I481">
        <f t="shared" si="29"/>
        <v>-20.515730222420071</v>
      </c>
      <c r="J481">
        <f t="shared" si="30"/>
        <v>-9.1837717704355946</v>
      </c>
      <c r="K481">
        <f t="shared" si="31"/>
        <v>-4.3340158257669295</v>
      </c>
    </row>
    <row r="482" spans="1:11" x14ac:dyDescent="0.25">
      <c r="A482" t="s">
        <v>727</v>
      </c>
      <c r="B482">
        <v>21</v>
      </c>
      <c r="C482">
        <v>55</v>
      </c>
      <c r="D482">
        <v>12</v>
      </c>
      <c r="E482">
        <v>1</v>
      </c>
      <c r="F482">
        <v>32</v>
      </c>
      <c r="H482">
        <f t="shared" si="28"/>
        <v>5.2072748166610374</v>
      </c>
      <c r="I482">
        <f t="shared" si="29"/>
        <v>-17.117820316794223</v>
      </c>
      <c r="J482">
        <f t="shared" si="30"/>
        <v>1.0702145542449237</v>
      </c>
      <c r="K482" s="9">
        <f t="shared" si="31"/>
        <v>5.2072748166610374</v>
      </c>
    </row>
    <row r="483" spans="1:11" x14ac:dyDescent="0.25">
      <c r="A483" t="s">
        <v>728</v>
      </c>
      <c r="B483">
        <v>18</v>
      </c>
      <c r="C483">
        <v>9</v>
      </c>
      <c r="D483">
        <v>8</v>
      </c>
      <c r="E483">
        <v>11</v>
      </c>
      <c r="F483">
        <v>7</v>
      </c>
      <c r="H483">
        <f t="shared" si="28"/>
        <v>-5.872207541890905</v>
      </c>
      <c r="I483">
        <f t="shared" si="29"/>
        <v>-20.062680109772298</v>
      </c>
      <c r="J483">
        <f t="shared" si="30"/>
        <v>-5.4403662758781728</v>
      </c>
      <c r="K483">
        <f t="shared" si="31"/>
        <v>-5.4403662758781728</v>
      </c>
    </row>
    <row r="484" spans="1:11" x14ac:dyDescent="0.25">
      <c r="A484" t="s">
        <v>729</v>
      </c>
      <c r="B484">
        <v>16</v>
      </c>
      <c r="C484">
        <v>69</v>
      </c>
      <c r="D484">
        <v>0</v>
      </c>
      <c r="E484">
        <v>1</v>
      </c>
      <c r="F484">
        <v>0</v>
      </c>
      <c r="H484">
        <f t="shared" si="28"/>
        <v>-20.61395625010034</v>
      </c>
      <c r="I484">
        <f t="shared" si="29"/>
        <v>-26.869061131434044</v>
      </c>
      <c r="J484">
        <f t="shared" si="30"/>
        <v>-19.203846787333816</v>
      </c>
      <c r="K484">
        <f t="shared" si="31"/>
        <v>-19.203846787333816</v>
      </c>
    </row>
    <row r="485" spans="1:11" x14ac:dyDescent="0.25">
      <c r="A485" t="s">
        <v>730</v>
      </c>
      <c r="B485">
        <v>17</v>
      </c>
      <c r="C485">
        <v>11</v>
      </c>
      <c r="D485">
        <v>8</v>
      </c>
      <c r="E485">
        <v>0</v>
      </c>
      <c r="F485">
        <v>37</v>
      </c>
      <c r="H485">
        <f t="shared" si="28"/>
        <v>7.2362671909269274</v>
      </c>
      <c r="I485">
        <f t="shared" si="29"/>
        <v>-15.648375005236309</v>
      </c>
      <c r="J485">
        <f t="shared" si="30"/>
        <v>7.9164000874182392</v>
      </c>
      <c r="K485" s="9">
        <f t="shared" si="31"/>
        <v>7.9164000874182392</v>
      </c>
    </row>
    <row r="486" spans="1:11" x14ac:dyDescent="0.25">
      <c r="G486" t="s">
        <v>2920</v>
      </c>
      <c r="H486" s="1">
        <v>83.488372093023301</v>
      </c>
      <c r="I486">
        <v>2.32558139534884</v>
      </c>
      <c r="J486">
        <v>77.441860465116307</v>
      </c>
      <c r="K486">
        <v>89.302325581395394</v>
      </c>
    </row>
    <row r="487" spans="1:11" x14ac:dyDescent="0.25">
      <c r="G487" t="s">
        <v>2921</v>
      </c>
      <c r="H487" s="1">
        <v>83.3333333333333</v>
      </c>
      <c r="I487">
        <v>100</v>
      </c>
      <c r="J487">
        <v>88.8888888888889</v>
      </c>
      <c r="K487">
        <v>83.3333333333333</v>
      </c>
    </row>
    <row r="488" spans="1:11" x14ac:dyDescent="0.25">
      <c r="G488" t="s">
        <v>2922</v>
      </c>
      <c r="H488" s="1">
        <v>83.471074380165305</v>
      </c>
      <c r="I488">
        <v>13.223140495867799</v>
      </c>
      <c r="J488">
        <v>78.719008264462801</v>
      </c>
      <c r="K488">
        <v>88.636363636363598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6E5B0-34E8-4840-BDC7-63D11933AF62}">
  <dimension ref="A1:S90"/>
  <sheetViews>
    <sheetView topLeftCell="A79" workbookViewId="0">
      <selection activeCell="Q86" sqref="Q86"/>
    </sheetView>
  </sheetViews>
  <sheetFormatPr defaultRowHeight="15" x14ac:dyDescent="0.25"/>
  <cols>
    <col min="1" max="1" width="18.42578125" customWidth="1"/>
    <col min="2" max="2" width="18.85546875" customWidth="1"/>
  </cols>
  <sheetData>
    <row r="1" spans="1:19" x14ac:dyDescent="0.25">
      <c r="B1" t="s">
        <v>731</v>
      </c>
      <c r="C1">
        <v>10058</v>
      </c>
      <c r="D1" s="9">
        <v>57710</v>
      </c>
      <c r="E1">
        <v>84057</v>
      </c>
      <c r="F1" s="9">
        <v>11035</v>
      </c>
      <c r="G1">
        <v>23049</v>
      </c>
      <c r="H1" s="9">
        <v>990</v>
      </c>
      <c r="I1" s="9">
        <v>8427</v>
      </c>
      <c r="J1">
        <v>55722</v>
      </c>
      <c r="K1">
        <v>526</v>
      </c>
      <c r="L1">
        <v>3429</v>
      </c>
      <c r="M1">
        <v>11119</v>
      </c>
      <c r="N1">
        <v>56256</v>
      </c>
      <c r="O1">
        <v>94240</v>
      </c>
      <c r="Q1" t="s">
        <v>7</v>
      </c>
      <c r="R1" t="s">
        <v>8</v>
      </c>
      <c r="S1" t="s">
        <v>2923</v>
      </c>
    </row>
    <row r="2" spans="1:19" x14ac:dyDescent="0.25">
      <c r="A2" t="s">
        <v>732</v>
      </c>
      <c r="B2" t="s">
        <v>733</v>
      </c>
      <c r="C2">
        <v>1</v>
      </c>
      <c r="D2">
        <v>13</v>
      </c>
      <c r="E2">
        <v>100</v>
      </c>
      <c r="F2">
        <v>268</v>
      </c>
      <c r="G2">
        <v>11204</v>
      </c>
      <c r="H2">
        <v>104</v>
      </c>
      <c r="I2">
        <v>106</v>
      </c>
      <c r="J2">
        <v>51</v>
      </c>
      <c r="K2">
        <v>9107</v>
      </c>
      <c r="L2">
        <v>8288</v>
      </c>
      <c r="M2">
        <v>3632</v>
      </c>
      <c r="N2">
        <v>2</v>
      </c>
      <c r="O2">
        <v>25164</v>
      </c>
      <c r="Q2">
        <f>-5.7093 +8.4656*F2 +5.8485*H2 -9.3695*I2</f>
        <v>1878.1484999999998</v>
      </c>
      <c r="R2">
        <f>-6.8734 +5.9693*D2 -2.9708*F2 +8.6925*H2</f>
        <v>178.57310000000007</v>
      </c>
      <c r="S2">
        <f t="shared" ref="S2:S33" si="0">MAX(Q2:R2)</f>
        <v>1878.1484999999998</v>
      </c>
    </row>
    <row r="3" spans="1:19" x14ac:dyDescent="0.25">
      <c r="A3" t="s">
        <v>734</v>
      </c>
      <c r="B3" t="s">
        <v>733</v>
      </c>
      <c r="C3">
        <v>4</v>
      </c>
      <c r="D3">
        <v>102</v>
      </c>
      <c r="E3">
        <v>78</v>
      </c>
      <c r="F3">
        <v>417</v>
      </c>
      <c r="G3">
        <v>8614</v>
      </c>
      <c r="H3">
        <v>53</v>
      </c>
      <c r="I3">
        <v>361</v>
      </c>
      <c r="J3">
        <v>189</v>
      </c>
      <c r="K3">
        <v>5395</v>
      </c>
      <c r="L3">
        <v>4074</v>
      </c>
      <c r="M3">
        <v>4952</v>
      </c>
      <c r="N3">
        <v>1</v>
      </c>
      <c r="O3">
        <v>12661</v>
      </c>
      <c r="Q3" s="9">
        <f t="shared" ref="Q3:Q66" si="1">-5.7093 +8.4656*F3 +5.8485*H3 -9.3695*I3</f>
        <v>452.02689999999984</v>
      </c>
      <c r="R3">
        <f t="shared" ref="R3:R66" si="2">-6.8734 +5.9693*D3 -2.9708*F3 +8.6925*H3</f>
        <v>-176.12589999999983</v>
      </c>
      <c r="S3">
        <f t="shared" si="0"/>
        <v>452.02689999999984</v>
      </c>
    </row>
    <row r="4" spans="1:19" x14ac:dyDescent="0.25">
      <c r="A4" t="s">
        <v>735</v>
      </c>
      <c r="B4" t="s">
        <v>733</v>
      </c>
      <c r="C4">
        <v>3</v>
      </c>
      <c r="D4">
        <v>115</v>
      </c>
      <c r="E4">
        <v>134</v>
      </c>
      <c r="F4">
        <v>409</v>
      </c>
      <c r="G4">
        <v>9519</v>
      </c>
      <c r="H4">
        <v>120</v>
      </c>
      <c r="I4">
        <v>484</v>
      </c>
      <c r="J4">
        <v>75</v>
      </c>
      <c r="K4">
        <v>10615</v>
      </c>
      <c r="L4">
        <v>250</v>
      </c>
      <c r="M4">
        <v>4059</v>
      </c>
      <c r="N4">
        <v>3</v>
      </c>
      <c r="O4">
        <v>4965</v>
      </c>
      <c r="Q4">
        <f t="shared" si="1"/>
        <v>-376.29689999999937</v>
      </c>
      <c r="R4" s="9">
        <f t="shared" si="2"/>
        <v>507.63890000000015</v>
      </c>
      <c r="S4">
        <f t="shared" si="0"/>
        <v>507.63890000000015</v>
      </c>
    </row>
    <row r="5" spans="1:19" x14ac:dyDescent="0.25">
      <c r="A5" t="s">
        <v>736</v>
      </c>
      <c r="B5" t="s">
        <v>733</v>
      </c>
      <c r="C5">
        <v>5</v>
      </c>
      <c r="D5">
        <v>57</v>
      </c>
      <c r="E5">
        <v>50</v>
      </c>
      <c r="F5">
        <v>279</v>
      </c>
      <c r="G5">
        <v>9683</v>
      </c>
      <c r="H5">
        <v>39</v>
      </c>
      <c r="I5">
        <v>437</v>
      </c>
      <c r="J5">
        <v>128</v>
      </c>
      <c r="K5">
        <v>6620</v>
      </c>
      <c r="L5">
        <v>253</v>
      </c>
      <c r="M5">
        <v>2871</v>
      </c>
      <c r="N5">
        <v>0</v>
      </c>
      <c r="O5">
        <v>1864</v>
      </c>
      <c r="Q5">
        <f t="shared" si="1"/>
        <v>-1510.1869000000002</v>
      </c>
      <c r="R5">
        <f t="shared" si="2"/>
        <v>-156.46899999999999</v>
      </c>
      <c r="S5" s="1">
        <f t="shared" si="0"/>
        <v>-156.46899999999999</v>
      </c>
    </row>
    <row r="6" spans="1:19" x14ac:dyDescent="0.25">
      <c r="A6" t="s">
        <v>737</v>
      </c>
      <c r="B6" t="s">
        <v>733</v>
      </c>
      <c r="C6">
        <v>5</v>
      </c>
      <c r="D6">
        <v>68</v>
      </c>
      <c r="E6">
        <v>100</v>
      </c>
      <c r="F6">
        <v>356</v>
      </c>
      <c r="G6">
        <v>7111</v>
      </c>
      <c r="H6">
        <v>79</v>
      </c>
      <c r="I6">
        <v>349</v>
      </c>
      <c r="J6">
        <v>156</v>
      </c>
      <c r="K6">
        <v>5368</v>
      </c>
      <c r="L6">
        <v>334</v>
      </c>
      <c r="M6">
        <v>2827</v>
      </c>
      <c r="N6">
        <v>0</v>
      </c>
      <c r="O6">
        <v>2975</v>
      </c>
      <c r="Q6">
        <f t="shared" si="1"/>
        <v>200.12030000000004</v>
      </c>
      <c r="R6">
        <f t="shared" si="2"/>
        <v>28.141700000000014</v>
      </c>
      <c r="S6">
        <f t="shared" si="0"/>
        <v>200.12030000000004</v>
      </c>
    </row>
    <row r="7" spans="1:19" x14ac:dyDescent="0.25">
      <c r="A7" t="s">
        <v>738</v>
      </c>
      <c r="B7" t="s">
        <v>733</v>
      </c>
      <c r="C7">
        <v>10</v>
      </c>
      <c r="D7">
        <v>105</v>
      </c>
      <c r="E7">
        <v>40</v>
      </c>
      <c r="F7">
        <v>336</v>
      </c>
      <c r="G7">
        <v>9811</v>
      </c>
      <c r="H7">
        <v>56</v>
      </c>
      <c r="I7">
        <v>454</v>
      </c>
      <c r="J7">
        <v>229</v>
      </c>
      <c r="K7">
        <v>6095</v>
      </c>
      <c r="L7">
        <v>1452</v>
      </c>
      <c r="M7">
        <v>5039</v>
      </c>
      <c r="N7">
        <v>3</v>
      </c>
      <c r="O7">
        <v>10637</v>
      </c>
      <c r="Q7">
        <f t="shared" si="1"/>
        <v>-1087.5047000000004</v>
      </c>
      <c r="R7">
        <f t="shared" si="2"/>
        <v>108.49430000000001</v>
      </c>
      <c r="S7">
        <f t="shared" si="0"/>
        <v>108.49430000000001</v>
      </c>
    </row>
    <row r="8" spans="1:19" x14ac:dyDescent="0.25">
      <c r="A8" t="s">
        <v>739</v>
      </c>
      <c r="B8" t="s">
        <v>733</v>
      </c>
      <c r="C8">
        <v>11</v>
      </c>
      <c r="D8">
        <v>148</v>
      </c>
      <c r="E8">
        <v>80</v>
      </c>
      <c r="F8">
        <v>497</v>
      </c>
      <c r="G8">
        <v>9438</v>
      </c>
      <c r="H8">
        <v>255</v>
      </c>
      <c r="I8">
        <v>701</v>
      </c>
      <c r="J8">
        <v>129</v>
      </c>
      <c r="K8">
        <v>8388</v>
      </c>
      <c r="L8">
        <v>6308</v>
      </c>
      <c r="M8">
        <v>5309</v>
      </c>
      <c r="N8">
        <v>0</v>
      </c>
      <c r="O8">
        <v>5698</v>
      </c>
      <c r="Q8">
        <f t="shared" si="1"/>
        <v>-874.95810000000165</v>
      </c>
      <c r="R8">
        <f t="shared" si="2"/>
        <v>1616.6828999999998</v>
      </c>
      <c r="S8">
        <f t="shared" si="0"/>
        <v>1616.6828999999998</v>
      </c>
    </row>
    <row r="9" spans="1:19" x14ac:dyDescent="0.25">
      <c r="A9" t="s">
        <v>740</v>
      </c>
      <c r="B9" t="s">
        <v>733</v>
      </c>
      <c r="C9">
        <v>8</v>
      </c>
      <c r="D9">
        <v>140</v>
      </c>
      <c r="E9">
        <v>92</v>
      </c>
      <c r="F9">
        <v>458</v>
      </c>
      <c r="G9">
        <v>9562</v>
      </c>
      <c r="H9">
        <v>281</v>
      </c>
      <c r="I9">
        <v>639</v>
      </c>
      <c r="J9">
        <v>127</v>
      </c>
      <c r="K9">
        <v>9747</v>
      </c>
      <c r="L9">
        <v>2353</v>
      </c>
      <c r="M9">
        <v>4937</v>
      </c>
      <c r="N9">
        <v>4</v>
      </c>
      <c r="O9">
        <v>6306</v>
      </c>
      <c r="Q9">
        <f t="shared" si="1"/>
        <v>-472.14650000000074</v>
      </c>
      <c r="R9">
        <f t="shared" si="2"/>
        <v>1910.7947000000001</v>
      </c>
      <c r="S9">
        <f t="shared" si="0"/>
        <v>1910.7947000000001</v>
      </c>
    </row>
    <row r="10" spans="1:19" x14ac:dyDescent="0.25">
      <c r="A10" t="s">
        <v>741</v>
      </c>
      <c r="B10" t="s">
        <v>733</v>
      </c>
      <c r="C10">
        <v>20</v>
      </c>
      <c r="D10">
        <v>96</v>
      </c>
      <c r="E10">
        <v>30</v>
      </c>
      <c r="F10">
        <v>270</v>
      </c>
      <c r="G10">
        <v>7133</v>
      </c>
      <c r="H10">
        <v>140</v>
      </c>
      <c r="I10">
        <v>197</v>
      </c>
      <c r="J10">
        <v>103</v>
      </c>
      <c r="K10">
        <v>5466</v>
      </c>
      <c r="L10">
        <v>49</v>
      </c>
      <c r="M10">
        <v>2338</v>
      </c>
      <c r="N10">
        <v>4</v>
      </c>
      <c r="O10">
        <v>3486</v>
      </c>
      <c r="Q10">
        <f t="shared" si="1"/>
        <v>1253.0011999999999</v>
      </c>
      <c r="R10">
        <f t="shared" si="2"/>
        <v>981.01340000000005</v>
      </c>
      <c r="S10">
        <f t="shared" si="0"/>
        <v>1253.0011999999999</v>
      </c>
    </row>
    <row r="11" spans="1:19" x14ac:dyDescent="0.25">
      <c r="A11" t="s">
        <v>742</v>
      </c>
      <c r="B11" t="s">
        <v>733</v>
      </c>
      <c r="C11">
        <v>13</v>
      </c>
      <c r="D11">
        <v>243</v>
      </c>
      <c r="E11">
        <v>22</v>
      </c>
      <c r="F11">
        <v>594</v>
      </c>
      <c r="G11">
        <v>12055</v>
      </c>
      <c r="H11">
        <v>264</v>
      </c>
      <c r="I11">
        <v>585</v>
      </c>
      <c r="J11">
        <v>97</v>
      </c>
      <c r="K11">
        <v>10158</v>
      </c>
      <c r="L11">
        <v>2764</v>
      </c>
      <c r="M11">
        <v>6463</v>
      </c>
      <c r="N11">
        <v>0</v>
      </c>
      <c r="O11">
        <v>9278</v>
      </c>
      <c r="Q11">
        <f t="shared" si="1"/>
        <v>1085.7035999999989</v>
      </c>
      <c r="R11">
        <f t="shared" si="2"/>
        <v>1973.8313000000001</v>
      </c>
      <c r="S11">
        <f t="shared" si="0"/>
        <v>1973.8313000000001</v>
      </c>
    </row>
    <row r="12" spans="1:19" x14ac:dyDescent="0.25">
      <c r="A12" t="s">
        <v>743</v>
      </c>
      <c r="B12" t="s">
        <v>733</v>
      </c>
      <c r="C12">
        <v>5</v>
      </c>
      <c r="D12">
        <v>88</v>
      </c>
      <c r="E12">
        <v>24</v>
      </c>
      <c r="F12">
        <v>314</v>
      </c>
      <c r="G12">
        <v>5513</v>
      </c>
      <c r="H12">
        <v>53</v>
      </c>
      <c r="I12">
        <v>247</v>
      </c>
      <c r="J12">
        <v>57</v>
      </c>
      <c r="K12">
        <v>6178</v>
      </c>
      <c r="L12">
        <v>793</v>
      </c>
      <c r="M12">
        <v>1759</v>
      </c>
      <c r="N12">
        <v>8</v>
      </c>
      <c r="O12">
        <v>4884</v>
      </c>
      <c r="Q12">
        <f t="shared" si="1"/>
        <v>648.19309999999996</v>
      </c>
      <c r="R12">
        <f t="shared" si="2"/>
        <v>46.296300000000031</v>
      </c>
      <c r="S12">
        <f t="shared" si="0"/>
        <v>648.19309999999996</v>
      </c>
    </row>
    <row r="13" spans="1:19" x14ac:dyDescent="0.25">
      <c r="A13" t="s">
        <v>744</v>
      </c>
      <c r="B13" t="s">
        <v>733</v>
      </c>
      <c r="C13">
        <v>9</v>
      </c>
      <c r="D13">
        <v>52</v>
      </c>
      <c r="E13">
        <v>143</v>
      </c>
      <c r="F13">
        <v>349</v>
      </c>
      <c r="G13">
        <v>6183</v>
      </c>
      <c r="H13">
        <v>188</v>
      </c>
      <c r="I13">
        <v>279</v>
      </c>
      <c r="J13">
        <v>97</v>
      </c>
      <c r="K13">
        <v>6451</v>
      </c>
      <c r="L13">
        <v>4785</v>
      </c>
      <c r="M13">
        <v>2791</v>
      </c>
      <c r="N13">
        <v>3</v>
      </c>
      <c r="O13">
        <v>7550</v>
      </c>
      <c r="Q13">
        <f t="shared" si="1"/>
        <v>1434.2125999999998</v>
      </c>
      <c r="R13">
        <f t="shared" si="2"/>
        <v>900.91099999999983</v>
      </c>
      <c r="S13">
        <f t="shared" si="0"/>
        <v>1434.2125999999998</v>
      </c>
    </row>
    <row r="14" spans="1:19" x14ac:dyDescent="0.25">
      <c r="A14" t="s">
        <v>745</v>
      </c>
      <c r="B14" t="s">
        <v>733</v>
      </c>
      <c r="C14">
        <v>6</v>
      </c>
      <c r="D14">
        <v>66</v>
      </c>
      <c r="E14">
        <v>47</v>
      </c>
      <c r="F14">
        <v>250</v>
      </c>
      <c r="G14">
        <v>4834</v>
      </c>
      <c r="H14">
        <v>39</v>
      </c>
      <c r="I14">
        <v>164</v>
      </c>
      <c r="J14">
        <v>19</v>
      </c>
      <c r="K14">
        <v>5141</v>
      </c>
      <c r="L14">
        <v>457</v>
      </c>
      <c r="M14">
        <v>1945</v>
      </c>
      <c r="N14">
        <v>2</v>
      </c>
      <c r="O14">
        <v>8031</v>
      </c>
      <c r="Q14">
        <f t="shared" si="1"/>
        <v>802.18420000000015</v>
      </c>
      <c r="R14">
        <f t="shared" si="2"/>
        <v>-16.592100000000016</v>
      </c>
      <c r="S14">
        <f t="shared" si="0"/>
        <v>802.18420000000015</v>
      </c>
    </row>
    <row r="15" spans="1:19" x14ac:dyDescent="0.25">
      <c r="A15" t="s">
        <v>746</v>
      </c>
      <c r="B15" t="s">
        <v>733</v>
      </c>
      <c r="C15">
        <v>4</v>
      </c>
      <c r="D15">
        <v>96</v>
      </c>
      <c r="E15">
        <v>22</v>
      </c>
      <c r="F15">
        <v>376</v>
      </c>
      <c r="G15">
        <v>7144</v>
      </c>
      <c r="H15">
        <v>68</v>
      </c>
      <c r="I15">
        <v>380</v>
      </c>
      <c r="J15">
        <v>132</v>
      </c>
      <c r="K15">
        <v>5634</v>
      </c>
      <c r="L15">
        <v>3458</v>
      </c>
      <c r="M15">
        <v>3845</v>
      </c>
      <c r="N15">
        <v>2</v>
      </c>
      <c r="O15">
        <v>12000</v>
      </c>
      <c r="Q15">
        <f t="shared" si="1"/>
        <v>14.644299999999475</v>
      </c>
      <c r="R15">
        <f t="shared" si="2"/>
        <v>40.24860000000001</v>
      </c>
      <c r="S15">
        <f t="shared" si="0"/>
        <v>40.24860000000001</v>
      </c>
    </row>
    <row r="16" spans="1:19" x14ac:dyDescent="0.25">
      <c r="A16" t="s">
        <v>747</v>
      </c>
      <c r="B16" t="s">
        <v>733</v>
      </c>
      <c r="C16">
        <v>0</v>
      </c>
      <c r="D16">
        <v>86</v>
      </c>
      <c r="E16">
        <v>25</v>
      </c>
      <c r="F16">
        <v>450</v>
      </c>
      <c r="G16">
        <v>7855</v>
      </c>
      <c r="H16">
        <v>74</v>
      </c>
      <c r="I16">
        <v>405</v>
      </c>
      <c r="J16">
        <v>133</v>
      </c>
      <c r="K16">
        <v>6483</v>
      </c>
      <c r="L16">
        <v>4127</v>
      </c>
      <c r="M16">
        <v>4301</v>
      </c>
      <c r="N16">
        <v>8</v>
      </c>
      <c r="O16">
        <v>9361</v>
      </c>
      <c r="Q16">
        <f t="shared" si="1"/>
        <v>441.95219999999972</v>
      </c>
      <c r="R16">
        <f t="shared" si="2"/>
        <v>-187.12860000000012</v>
      </c>
      <c r="S16">
        <f t="shared" si="0"/>
        <v>441.95219999999972</v>
      </c>
    </row>
    <row r="17" spans="1:19" x14ac:dyDescent="0.25">
      <c r="A17" t="s">
        <v>748</v>
      </c>
      <c r="B17" t="s">
        <v>733</v>
      </c>
      <c r="C17">
        <v>2</v>
      </c>
      <c r="D17">
        <v>125</v>
      </c>
      <c r="E17">
        <v>24</v>
      </c>
      <c r="F17">
        <v>217</v>
      </c>
      <c r="G17">
        <v>4459</v>
      </c>
      <c r="H17">
        <v>29</v>
      </c>
      <c r="I17">
        <v>372</v>
      </c>
      <c r="J17">
        <v>85</v>
      </c>
      <c r="K17">
        <v>3579</v>
      </c>
      <c r="L17">
        <v>380</v>
      </c>
      <c r="M17">
        <v>1133</v>
      </c>
      <c r="N17">
        <v>9</v>
      </c>
      <c r="O17">
        <v>2586</v>
      </c>
      <c r="Q17">
        <f t="shared" si="1"/>
        <v>-1484.5216</v>
      </c>
      <c r="R17">
        <f t="shared" si="2"/>
        <v>346.70799999999997</v>
      </c>
      <c r="S17">
        <f t="shared" si="0"/>
        <v>346.70799999999997</v>
      </c>
    </row>
    <row r="18" spans="1:19" x14ac:dyDescent="0.25">
      <c r="A18" t="s">
        <v>749</v>
      </c>
      <c r="B18" t="s">
        <v>733</v>
      </c>
      <c r="C18">
        <v>5</v>
      </c>
      <c r="D18">
        <v>61</v>
      </c>
      <c r="E18">
        <v>6</v>
      </c>
      <c r="F18">
        <v>338</v>
      </c>
      <c r="G18">
        <v>5565</v>
      </c>
      <c r="H18">
        <v>31</v>
      </c>
      <c r="I18">
        <v>261</v>
      </c>
      <c r="J18">
        <v>71</v>
      </c>
      <c r="K18">
        <v>6207</v>
      </c>
      <c r="L18">
        <v>4268</v>
      </c>
      <c r="M18">
        <v>3926</v>
      </c>
      <c r="N18">
        <v>3</v>
      </c>
      <c r="O18">
        <v>14044</v>
      </c>
      <c r="Q18">
        <f t="shared" si="1"/>
        <v>591.52750000000015</v>
      </c>
      <c r="R18">
        <f t="shared" si="2"/>
        <v>-377.40900000000005</v>
      </c>
      <c r="S18">
        <f t="shared" si="0"/>
        <v>591.52750000000015</v>
      </c>
    </row>
    <row r="19" spans="1:19" x14ac:dyDescent="0.25">
      <c r="A19" t="s">
        <v>750</v>
      </c>
      <c r="B19" t="s">
        <v>733</v>
      </c>
      <c r="C19">
        <v>2</v>
      </c>
      <c r="D19">
        <v>121</v>
      </c>
      <c r="E19">
        <v>15</v>
      </c>
      <c r="F19">
        <v>311</v>
      </c>
      <c r="G19">
        <v>7376</v>
      </c>
      <c r="H19">
        <v>200</v>
      </c>
      <c r="I19">
        <v>394</v>
      </c>
      <c r="J19">
        <v>93</v>
      </c>
      <c r="K19">
        <v>7842</v>
      </c>
      <c r="L19">
        <v>1458</v>
      </c>
      <c r="M19">
        <v>3368</v>
      </c>
      <c r="N19">
        <v>3</v>
      </c>
      <c r="O19">
        <v>4855</v>
      </c>
      <c r="Q19">
        <f t="shared" si="1"/>
        <v>105.20929999999998</v>
      </c>
      <c r="R19">
        <f t="shared" si="2"/>
        <v>1529.9931000000001</v>
      </c>
      <c r="S19">
        <f t="shared" si="0"/>
        <v>1529.9931000000001</v>
      </c>
    </row>
    <row r="20" spans="1:19" x14ac:dyDescent="0.25">
      <c r="A20" t="s">
        <v>751</v>
      </c>
      <c r="B20" t="s">
        <v>733</v>
      </c>
      <c r="C20">
        <v>2</v>
      </c>
      <c r="D20">
        <v>150</v>
      </c>
      <c r="E20">
        <v>25</v>
      </c>
      <c r="F20">
        <v>366</v>
      </c>
      <c r="G20">
        <v>4625</v>
      </c>
      <c r="H20">
        <v>64</v>
      </c>
      <c r="I20">
        <v>318</v>
      </c>
      <c r="J20">
        <v>83</v>
      </c>
      <c r="K20">
        <v>6774</v>
      </c>
      <c r="L20">
        <v>1049</v>
      </c>
      <c r="M20">
        <v>3137</v>
      </c>
      <c r="N20">
        <v>0</v>
      </c>
      <c r="O20">
        <v>5389</v>
      </c>
      <c r="Q20">
        <f t="shared" si="1"/>
        <v>487.50329999999985</v>
      </c>
      <c r="R20">
        <f t="shared" si="2"/>
        <v>357.52879999999993</v>
      </c>
      <c r="S20">
        <f t="shared" si="0"/>
        <v>487.50329999999985</v>
      </c>
    </row>
    <row r="21" spans="1:19" x14ac:dyDescent="0.25">
      <c r="A21" t="s">
        <v>752</v>
      </c>
      <c r="B21" t="s">
        <v>733</v>
      </c>
      <c r="C21">
        <v>0</v>
      </c>
      <c r="D21">
        <v>49</v>
      </c>
      <c r="E21">
        <v>39</v>
      </c>
      <c r="F21">
        <v>197</v>
      </c>
      <c r="G21">
        <v>4930</v>
      </c>
      <c r="H21">
        <v>100</v>
      </c>
      <c r="I21">
        <v>328</v>
      </c>
      <c r="J21">
        <v>67</v>
      </c>
      <c r="K21">
        <v>4792</v>
      </c>
      <c r="L21">
        <v>215</v>
      </c>
      <c r="M21">
        <v>1719</v>
      </c>
      <c r="N21">
        <v>6</v>
      </c>
      <c r="O21">
        <v>3805</v>
      </c>
      <c r="Q21">
        <f t="shared" si="1"/>
        <v>-826.33209999999963</v>
      </c>
      <c r="R21">
        <f t="shared" si="2"/>
        <v>569.62470000000008</v>
      </c>
      <c r="S21">
        <f t="shared" si="0"/>
        <v>569.62470000000008</v>
      </c>
    </row>
    <row r="22" spans="1:19" x14ac:dyDescent="0.25">
      <c r="A22" t="s">
        <v>753</v>
      </c>
      <c r="B22" t="s">
        <v>733</v>
      </c>
      <c r="C22">
        <v>9</v>
      </c>
      <c r="D22">
        <v>96</v>
      </c>
      <c r="E22">
        <v>22</v>
      </c>
      <c r="F22">
        <v>391</v>
      </c>
      <c r="G22">
        <v>7404</v>
      </c>
      <c r="H22">
        <v>78</v>
      </c>
      <c r="I22">
        <v>356</v>
      </c>
      <c r="J22">
        <v>39</v>
      </c>
      <c r="K22">
        <v>6611</v>
      </c>
      <c r="L22">
        <v>581</v>
      </c>
      <c r="M22">
        <v>4255</v>
      </c>
      <c r="N22">
        <v>0</v>
      </c>
      <c r="O22">
        <v>8072</v>
      </c>
      <c r="Q22">
        <f t="shared" si="1"/>
        <v>424.98130000000037</v>
      </c>
      <c r="R22">
        <f t="shared" si="2"/>
        <v>82.611599999999953</v>
      </c>
      <c r="S22">
        <f t="shared" si="0"/>
        <v>424.98130000000037</v>
      </c>
    </row>
    <row r="23" spans="1:19" x14ac:dyDescent="0.25">
      <c r="A23" t="s">
        <v>754</v>
      </c>
      <c r="B23" t="s">
        <v>733</v>
      </c>
      <c r="C23">
        <v>0</v>
      </c>
      <c r="D23">
        <v>97</v>
      </c>
      <c r="E23">
        <v>15</v>
      </c>
      <c r="F23">
        <v>239</v>
      </c>
      <c r="G23">
        <v>7545</v>
      </c>
      <c r="H23">
        <v>180</v>
      </c>
      <c r="I23">
        <v>443</v>
      </c>
      <c r="J23">
        <v>100</v>
      </c>
      <c r="K23">
        <v>6051</v>
      </c>
      <c r="L23">
        <v>1206</v>
      </c>
      <c r="M23">
        <v>1878</v>
      </c>
      <c r="N23">
        <v>7</v>
      </c>
      <c r="O23">
        <v>3027</v>
      </c>
      <c r="Q23">
        <f t="shared" si="1"/>
        <v>-1080.3894</v>
      </c>
      <c r="R23">
        <f t="shared" si="2"/>
        <v>1426.7775000000001</v>
      </c>
      <c r="S23">
        <f t="shared" si="0"/>
        <v>1426.7775000000001</v>
      </c>
    </row>
    <row r="24" spans="1:19" x14ac:dyDescent="0.25">
      <c r="A24" t="s">
        <v>755</v>
      </c>
      <c r="B24" t="s">
        <v>733</v>
      </c>
      <c r="C24">
        <v>4</v>
      </c>
      <c r="D24">
        <v>149</v>
      </c>
      <c r="E24">
        <v>8</v>
      </c>
      <c r="F24">
        <v>609</v>
      </c>
      <c r="G24">
        <v>9206</v>
      </c>
      <c r="H24">
        <v>154</v>
      </c>
      <c r="I24">
        <v>693</v>
      </c>
      <c r="J24">
        <v>90</v>
      </c>
      <c r="K24">
        <v>9816</v>
      </c>
      <c r="L24">
        <v>369</v>
      </c>
      <c r="M24">
        <v>4807</v>
      </c>
      <c r="N24">
        <v>0</v>
      </c>
      <c r="O24">
        <v>3706</v>
      </c>
      <c r="Q24">
        <f t="shared" si="1"/>
        <v>-442.55340000000069</v>
      </c>
      <c r="R24">
        <f t="shared" si="2"/>
        <v>411.98010000000011</v>
      </c>
      <c r="S24">
        <f t="shared" si="0"/>
        <v>411.98010000000011</v>
      </c>
    </row>
    <row r="25" spans="1:19" x14ac:dyDescent="0.25">
      <c r="A25" t="s">
        <v>756</v>
      </c>
      <c r="B25" t="s">
        <v>733</v>
      </c>
      <c r="C25">
        <v>6</v>
      </c>
      <c r="D25">
        <v>111</v>
      </c>
      <c r="E25">
        <v>33</v>
      </c>
      <c r="F25">
        <v>396</v>
      </c>
      <c r="G25">
        <v>7430</v>
      </c>
      <c r="H25">
        <v>233</v>
      </c>
      <c r="I25">
        <v>527</v>
      </c>
      <c r="J25">
        <v>114</v>
      </c>
      <c r="K25">
        <v>5442</v>
      </c>
      <c r="L25">
        <v>2318</v>
      </c>
      <c r="M25">
        <v>3413</v>
      </c>
      <c r="N25">
        <v>2</v>
      </c>
      <c r="O25">
        <v>7162</v>
      </c>
      <c r="Q25">
        <f t="shared" si="1"/>
        <v>-228.35769999999957</v>
      </c>
      <c r="R25">
        <f t="shared" si="2"/>
        <v>1504.6346000000003</v>
      </c>
      <c r="S25">
        <f t="shared" si="0"/>
        <v>1504.6346000000003</v>
      </c>
    </row>
    <row r="26" spans="1:19" x14ac:dyDescent="0.25">
      <c r="A26" t="s">
        <v>757</v>
      </c>
      <c r="B26" t="s">
        <v>733</v>
      </c>
      <c r="C26">
        <v>1</v>
      </c>
      <c r="D26">
        <v>106</v>
      </c>
      <c r="E26">
        <v>34</v>
      </c>
      <c r="F26">
        <v>388</v>
      </c>
      <c r="G26">
        <v>5420</v>
      </c>
      <c r="H26">
        <v>81</v>
      </c>
      <c r="I26">
        <v>263</v>
      </c>
      <c r="J26">
        <v>39</v>
      </c>
      <c r="K26">
        <v>8001</v>
      </c>
      <c r="L26">
        <v>78</v>
      </c>
      <c r="M26">
        <v>3661</v>
      </c>
      <c r="N26">
        <v>8</v>
      </c>
      <c r="O26">
        <v>2976</v>
      </c>
      <c r="Q26">
        <f t="shared" si="1"/>
        <v>1288.4935000000005</v>
      </c>
      <c r="R26">
        <f t="shared" si="2"/>
        <v>177.29450000000008</v>
      </c>
      <c r="S26">
        <f t="shared" si="0"/>
        <v>1288.4935000000005</v>
      </c>
    </row>
    <row r="27" spans="1:19" x14ac:dyDescent="0.25">
      <c r="A27" t="s">
        <v>758</v>
      </c>
      <c r="B27" t="s">
        <v>733</v>
      </c>
      <c r="C27">
        <v>3</v>
      </c>
      <c r="D27">
        <v>112</v>
      </c>
      <c r="E27">
        <v>15</v>
      </c>
      <c r="F27">
        <v>354</v>
      </c>
      <c r="G27">
        <v>7396</v>
      </c>
      <c r="H27">
        <v>90</v>
      </c>
      <c r="I27">
        <v>295</v>
      </c>
      <c r="J27">
        <v>56</v>
      </c>
      <c r="K27">
        <v>6928</v>
      </c>
      <c r="L27">
        <v>3553</v>
      </c>
      <c r="M27">
        <v>4962</v>
      </c>
      <c r="N27">
        <v>11</v>
      </c>
      <c r="O27">
        <v>10676</v>
      </c>
      <c r="Q27">
        <f t="shared" si="1"/>
        <v>753.47560000000021</v>
      </c>
      <c r="R27">
        <f t="shared" si="2"/>
        <v>392.35000000000014</v>
      </c>
      <c r="S27">
        <f t="shared" si="0"/>
        <v>753.47560000000021</v>
      </c>
    </row>
    <row r="28" spans="1:19" x14ac:dyDescent="0.25">
      <c r="A28" t="s">
        <v>759</v>
      </c>
      <c r="B28" t="s">
        <v>733</v>
      </c>
      <c r="C28">
        <v>0</v>
      </c>
      <c r="D28">
        <v>72</v>
      </c>
      <c r="E28">
        <v>16</v>
      </c>
      <c r="F28">
        <v>200</v>
      </c>
      <c r="G28">
        <v>5494</v>
      </c>
      <c r="H28">
        <v>83</v>
      </c>
      <c r="I28">
        <v>265</v>
      </c>
      <c r="J28">
        <v>86</v>
      </c>
      <c r="K28">
        <v>5269</v>
      </c>
      <c r="L28">
        <v>119</v>
      </c>
      <c r="M28">
        <v>1644</v>
      </c>
      <c r="N28">
        <v>3</v>
      </c>
      <c r="O28">
        <v>2998</v>
      </c>
      <c r="Q28">
        <f t="shared" si="1"/>
        <v>-310.08129999999983</v>
      </c>
      <c r="R28">
        <f t="shared" si="2"/>
        <v>550.2337</v>
      </c>
      <c r="S28">
        <f t="shared" si="0"/>
        <v>550.2337</v>
      </c>
    </row>
    <row r="29" spans="1:19" x14ac:dyDescent="0.25">
      <c r="A29" t="s">
        <v>760</v>
      </c>
      <c r="B29" t="s">
        <v>733</v>
      </c>
      <c r="C29">
        <v>6</v>
      </c>
      <c r="D29">
        <v>97</v>
      </c>
      <c r="E29">
        <v>61</v>
      </c>
      <c r="F29">
        <v>218</v>
      </c>
      <c r="G29">
        <v>6821</v>
      </c>
      <c r="H29">
        <v>155</v>
      </c>
      <c r="I29">
        <v>363</v>
      </c>
      <c r="J29">
        <v>121</v>
      </c>
      <c r="K29">
        <v>6044</v>
      </c>
      <c r="L29">
        <v>394</v>
      </c>
      <c r="M29">
        <v>2315</v>
      </c>
      <c r="N29">
        <v>4</v>
      </c>
      <c r="O29">
        <v>3242</v>
      </c>
      <c r="Q29">
        <f t="shared" si="1"/>
        <v>-654.81950000000006</v>
      </c>
      <c r="R29">
        <f t="shared" si="2"/>
        <v>1271.8517999999999</v>
      </c>
      <c r="S29">
        <f t="shared" si="0"/>
        <v>1271.8517999999999</v>
      </c>
    </row>
    <row r="30" spans="1:19" x14ac:dyDescent="0.25">
      <c r="A30" t="s">
        <v>761</v>
      </c>
      <c r="B30" t="s">
        <v>733</v>
      </c>
      <c r="C30">
        <v>4</v>
      </c>
      <c r="D30">
        <v>142</v>
      </c>
      <c r="E30">
        <v>29</v>
      </c>
      <c r="F30">
        <v>298</v>
      </c>
      <c r="G30">
        <v>7153</v>
      </c>
      <c r="H30">
        <v>59</v>
      </c>
      <c r="I30">
        <v>344</v>
      </c>
      <c r="J30">
        <v>102</v>
      </c>
      <c r="K30">
        <v>7129</v>
      </c>
      <c r="L30">
        <v>90</v>
      </c>
      <c r="M30">
        <v>2315</v>
      </c>
      <c r="N30">
        <v>7</v>
      </c>
      <c r="O30">
        <v>1956</v>
      </c>
      <c r="Q30">
        <f t="shared" si="1"/>
        <v>-361.00700000000052</v>
      </c>
      <c r="R30">
        <f t="shared" si="2"/>
        <v>468.32630000000006</v>
      </c>
      <c r="S30">
        <f t="shared" si="0"/>
        <v>468.32630000000006</v>
      </c>
    </row>
    <row r="31" spans="1:19" x14ac:dyDescent="0.25">
      <c r="A31" t="s">
        <v>762</v>
      </c>
      <c r="B31" t="s">
        <v>733</v>
      </c>
      <c r="C31">
        <v>1</v>
      </c>
      <c r="D31">
        <v>76</v>
      </c>
      <c r="E31">
        <v>30</v>
      </c>
      <c r="F31">
        <v>390</v>
      </c>
      <c r="G31">
        <v>6670</v>
      </c>
      <c r="H31">
        <v>68</v>
      </c>
      <c r="I31">
        <v>287</v>
      </c>
      <c r="J31">
        <v>76</v>
      </c>
      <c r="K31">
        <v>4968</v>
      </c>
      <c r="L31">
        <v>4729</v>
      </c>
      <c r="M31">
        <v>3287</v>
      </c>
      <c r="N31">
        <v>13</v>
      </c>
      <c r="O31">
        <v>11692</v>
      </c>
      <c r="Q31">
        <f t="shared" si="1"/>
        <v>1004.5262000000002</v>
      </c>
      <c r="R31">
        <f t="shared" si="2"/>
        <v>-120.72860000000003</v>
      </c>
      <c r="S31">
        <f t="shared" si="0"/>
        <v>1004.5262000000002</v>
      </c>
    </row>
    <row r="32" spans="1:19" x14ac:dyDescent="0.25">
      <c r="A32" t="s">
        <v>763</v>
      </c>
      <c r="B32" t="s">
        <v>733</v>
      </c>
      <c r="C32">
        <v>6</v>
      </c>
      <c r="D32">
        <v>87</v>
      </c>
      <c r="E32">
        <v>32</v>
      </c>
      <c r="F32">
        <v>303</v>
      </c>
      <c r="G32">
        <v>5603</v>
      </c>
      <c r="H32">
        <v>160</v>
      </c>
      <c r="I32">
        <v>285</v>
      </c>
      <c r="J32">
        <v>46</v>
      </c>
      <c r="K32">
        <v>7436</v>
      </c>
      <c r="L32">
        <v>1798</v>
      </c>
      <c r="M32">
        <v>4097</v>
      </c>
      <c r="N32">
        <v>1</v>
      </c>
      <c r="O32">
        <v>8117</v>
      </c>
      <c r="Q32">
        <f t="shared" si="1"/>
        <v>824.82000000000062</v>
      </c>
      <c r="R32">
        <f t="shared" si="2"/>
        <v>1003.1033000000001</v>
      </c>
      <c r="S32">
        <f t="shared" si="0"/>
        <v>1003.1033000000001</v>
      </c>
    </row>
    <row r="33" spans="1:19" x14ac:dyDescent="0.25">
      <c r="A33" t="s">
        <v>764</v>
      </c>
      <c r="B33" t="s">
        <v>733</v>
      </c>
      <c r="C33">
        <v>7</v>
      </c>
      <c r="D33">
        <v>68</v>
      </c>
      <c r="E33">
        <v>83</v>
      </c>
      <c r="F33">
        <v>188</v>
      </c>
      <c r="G33">
        <v>5142</v>
      </c>
      <c r="H33">
        <v>31</v>
      </c>
      <c r="I33">
        <v>249</v>
      </c>
      <c r="J33">
        <v>83</v>
      </c>
      <c r="K33">
        <v>4323</v>
      </c>
      <c r="L33">
        <v>149</v>
      </c>
      <c r="M33">
        <v>1355</v>
      </c>
      <c r="N33">
        <v>6</v>
      </c>
      <c r="O33">
        <v>1077</v>
      </c>
      <c r="Q33">
        <f t="shared" si="1"/>
        <v>-565.87850000000026</v>
      </c>
      <c r="R33">
        <f t="shared" si="2"/>
        <v>109.99610000000001</v>
      </c>
      <c r="S33">
        <f t="shared" si="0"/>
        <v>109.99610000000001</v>
      </c>
    </row>
    <row r="34" spans="1:19" x14ac:dyDescent="0.25">
      <c r="A34" t="s">
        <v>765</v>
      </c>
      <c r="B34" t="s">
        <v>733</v>
      </c>
      <c r="C34">
        <v>6</v>
      </c>
      <c r="D34">
        <v>159</v>
      </c>
      <c r="E34">
        <v>35</v>
      </c>
      <c r="F34">
        <v>344</v>
      </c>
      <c r="G34">
        <v>5548</v>
      </c>
      <c r="H34">
        <v>123</v>
      </c>
      <c r="I34">
        <v>320</v>
      </c>
      <c r="J34">
        <v>49</v>
      </c>
      <c r="K34">
        <v>5590</v>
      </c>
      <c r="L34">
        <v>762</v>
      </c>
      <c r="M34">
        <v>2450</v>
      </c>
      <c r="N34">
        <v>4</v>
      </c>
      <c r="O34">
        <v>6238</v>
      </c>
      <c r="Q34">
        <f t="shared" si="1"/>
        <v>627.58259999999973</v>
      </c>
      <c r="R34">
        <f t="shared" si="2"/>
        <v>989.46760000000006</v>
      </c>
      <c r="S34">
        <f t="shared" ref="S34:S65" si="3">MAX(Q34:R34)</f>
        <v>989.46760000000006</v>
      </c>
    </row>
    <row r="35" spans="1:19" x14ac:dyDescent="0.25">
      <c r="A35" t="s">
        <v>766</v>
      </c>
      <c r="B35" t="s">
        <v>733</v>
      </c>
      <c r="C35">
        <v>6</v>
      </c>
      <c r="D35">
        <v>149</v>
      </c>
      <c r="E35">
        <v>26</v>
      </c>
      <c r="F35">
        <v>475</v>
      </c>
      <c r="G35">
        <v>5911</v>
      </c>
      <c r="H35">
        <v>104</v>
      </c>
      <c r="I35">
        <v>304</v>
      </c>
      <c r="J35">
        <v>44</v>
      </c>
      <c r="K35">
        <v>6413</v>
      </c>
      <c r="L35">
        <v>1632</v>
      </c>
      <c r="M35">
        <v>5074</v>
      </c>
      <c r="N35">
        <v>6</v>
      </c>
      <c r="O35">
        <v>9118</v>
      </c>
      <c r="Q35">
        <f t="shared" si="1"/>
        <v>1775.3667</v>
      </c>
      <c r="R35">
        <f t="shared" si="2"/>
        <v>375.44229999999993</v>
      </c>
      <c r="S35">
        <f t="shared" si="3"/>
        <v>1775.3667</v>
      </c>
    </row>
    <row r="36" spans="1:19" x14ac:dyDescent="0.25">
      <c r="A36" t="s">
        <v>767</v>
      </c>
      <c r="B36" t="s">
        <v>733</v>
      </c>
      <c r="C36">
        <v>3</v>
      </c>
      <c r="D36">
        <v>73</v>
      </c>
      <c r="E36">
        <v>52</v>
      </c>
      <c r="F36">
        <v>308</v>
      </c>
      <c r="G36">
        <v>5661</v>
      </c>
      <c r="H36">
        <v>26</v>
      </c>
      <c r="I36">
        <v>234</v>
      </c>
      <c r="J36">
        <v>82</v>
      </c>
      <c r="K36">
        <v>4400</v>
      </c>
      <c r="L36">
        <v>2601</v>
      </c>
      <c r="M36">
        <v>3427</v>
      </c>
      <c r="N36">
        <v>7</v>
      </c>
      <c r="O36">
        <v>8793</v>
      </c>
      <c r="Q36">
        <f t="shared" si="1"/>
        <v>561.29350000000022</v>
      </c>
      <c r="R36">
        <f t="shared" si="2"/>
        <v>-260.11590000000001</v>
      </c>
      <c r="S36">
        <f t="shared" si="3"/>
        <v>561.29350000000022</v>
      </c>
    </row>
    <row r="37" spans="1:19" x14ac:dyDescent="0.25">
      <c r="A37" t="s">
        <v>768</v>
      </c>
      <c r="B37" t="s">
        <v>733</v>
      </c>
      <c r="C37">
        <v>0</v>
      </c>
      <c r="D37">
        <v>94</v>
      </c>
      <c r="E37">
        <v>38</v>
      </c>
      <c r="F37">
        <v>98</v>
      </c>
      <c r="G37">
        <v>3555</v>
      </c>
      <c r="H37">
        <v>85</v>
      </c>
      <c r="I37">
        <v>136</v>
      </c>
      <c r="J37">
        <v>171</v>
      </c>
      <c r="K37">
        <v>2988</v>
      </c>
      <c r="L37">
        <v>875</v>
      </c>
      <c r="M37">
        <v>2581</v>
      </c>
      <c r="N37">
        <v>36</v>
      </c>
      <c r="O37">
        <v>2382</v>
      </c>
      <c r="Q37">
        <f t="shared" si="1"/>
        <v>46.789999999999964</v>
      </c>
      <c r="R37">
        <f t="shared" si="2"/>
        <v>1001.9649000000002</v>
      </c>
      <c r="S37">
        <f t="shared" si="3"/>
        <v>1001.9649000000002</v>
      </c>
    </row>
    <row r="38" spans="1:19" x14ac:dyDescent="0.25">
      <c r="A38" t="s">
        <v>769</v>
      </c>
      <c r="B38" t="s">
        <v>733</v>
      </c>
      <c r="C38">
        <v>4</v>
      </c>
      <c r="D38">
        <v>62</v>
      </c>
      <c r="E38">
        <v>95</v>
      </c>
      <c r="F38">
        <v>420</v>
      </c>
      <c r="G38">
        <v>5002</v>
      </c>
      <c r="H38">
        <v>76</v>
      </c>
      <c r="I38">
        <v>264</v>
      </c>
      <c r="J38">
        <v>64</v>
      </c>
      <c r="K38">
        <v>5430</v>
      </c>
      <c r="L38">
        <v>4554</v>
      </c>
      <c r="M38">
        <v>3954</v>
      </c>
      <c r="N38">
        <v>15</v>
      </c>
      <c r="O38">
        <v>12234</v>
      </c>
      <c r="Q38">
        <f t="shared" si="1"/>
        <v>1520.7806999999998</v>
      </c>
      <c r="R38">
        <f t="shared" si="2"/>
        <v>-223.88280000000009</v>
      </c>
      <c r="S38">
        <f t="shared" si="3"/>
        <v>1520.7806999999998</v>
      </c>
    </row>
    <row r="39" spans="1:19" x14ac:dyDescent="0.25">
      <c r="A39" t="s">
        <v>770</v>
      </c>
      <c r="B39" t="s">
        <v>733</v>
      </c>
      <c r="C39">
        <v>10</v>
      </c>
      <c r="D39">
        <v>93</v>
      </c>
      <c r="E39">
        <v>47</v>
      </c>
      <c r="F39">
        <v>367</v>
      </c>
      <c r="G39">
        <v>4856</v>
      </c>
      <c r="H39">
        <v>102</v>
      </c>
      <c r="I39">
        <v>256</v>
      </c>
      <c r="J39">
        <v>96</v>
      </c>
      <c r="K39">
        <v>3978</v>
      </c>
      <c r="L39">
        <v>1307</v>
      </c>
      <c r="M39">
        <v>3118</v>
      </c>
      <c r="N39">
        <v>31</v>
      </c>
      <c r="O39">
        <v>3572</v>
      </c>
      <c r="Q39">
        <f t="shared" si="1"/>
        <v>1299.1208999999999</v>
      </c>
      <c r="R39">
        <f t="shared" si="2"/>
        <v>344.62290000000019</v>
      </c>
      <c r="S39">
        <f t="shared" si="3"/>
        <v>1299.1208999999999</v>
      </c>
    </row>
    <row r="40" spans="1:19" x14ac:dyDescent="0.25">
      <c r="A40" t="s">
        <v>771</v>
      </c>
      <c r="B40" t="s">
        <v>733</v>
      </c>
      <c r="C40">
        <v>8</v>
      </c>
      <c r="D40">
        <v>52</v>
      </c>
      <c r="E40">
        <v>22</v>
      </c>
      <c r="F40">
        <v>391</v>
      </c>
      <c r="G40">
        <v>6711</v>
      </c>
      <c r="H40">
        <v>97</v>
      </c>
      <c r="I40">
        <v>305</v>
      </c>
      <c r="J40">
        <v>78</v>
      </c>
      <c r="K40">
        <v>5538</v>
      </c>
      <c r="L40">
        <v>1913</v>
      </c>
      <c r="M40">
        <v>3961</v>
      </c>
      <c r="N40">
        <v>5</v>
      </c>
      <c r="O40">
        <v>9432</v>
      </c>
      <c r="Q40">
        <f t="shared" si="1"/>
        <v>1013.9472999999998</v>
      </c>
      <c r="R40">
        <f t="shared" si="2"/>
        <v>-14.880100000000084</v>
      </c>
      <c r="S40">
        <f t="shared" si="3"/>
        <v>1013.9472999999998</v>
      </c>
    </row>
    <row r="41" spans="1:19" x14ac:dyDescent="0.25">
      <c r="A41" t="s">
        <v>772</v>
      </c>
      <c r="B41" t="s">
        <v>733</v>
      </c>
      <c r="C41">
        <v>2</v>
      </c>
      <c r="D41">
        <v>87</v>
      </c>
      <c r="E41">
        <v>28</v>
      </c>
      <c r="F41">
        <v>267</v>
      </c>
      <c r="G41">
        <v>7080</v>
      </c>
      <c r="H41">
        <v>70</v>
      </c>
      <c r="I41">
        <v>358</v>
      </c>
      <c r="J41">
        <v>80</v>
      </c>
      <c r="K41">
        <v>5960</v>
      </c>
      <c r="L41">
        <v>3189</v>
      </c>
      <c r="M41">
        <v>3684</v>
      </c>
      <c r="N41">
        <v>7</v>
      </c>
      <c r="O41">
        <v>8988</v>
      </c>
      <c r="Q41">
        <f t="shared" si="1"/>
        <v>-690.28009999999995</v>
      </c>
      <c r="R41">
        <f t="shared" si="2"/>
        <v>327.72709999999995</v>
      </c>
      <c r="S41">
        <f t="shared" si="3"/>
        <v>327.72709999999995</v>
      </c>
    </row>
    <row r="42" spans="1:19" x14ac:dyDescent="0.25">
      <c r="A42" t="s">
        <v>773</v>
      </c>
      <c r="B42" t="s">
        <v>733</v>
      </c>
      <c r="C42">
        <v>9</v>
      </c>
      <c r="D42">
        <v>154</v>
      </c>
      <c r="E42">
        <v>23</v>
      </c>
      <c r="F42">
        <v>537</v>
      </c>
      <c r="G42">
        <v>6509</v>
      </c>
      <c r="H42">
        <v>115</v>
      </c>
      <c r="I42">
        <v>378</v>
      </c>
      <c r="J42">
        <v>92</v>
      </c>
      <c r="K42">
        <v>5740</v>
      </c>
      <c r="L42">
        <v>3028</v>
      </c>
      <c r="M42">
        <v>4960</v>
      </c>
      <c r="N42">
        <v>13</v>
      </c>
      <c r="O42">
        <v>7761</v>
      </c>
      <c r="Q42">
        <f t="shared" si="1"/>
        <v>1671.2244000000001</v>
      </c>
      <c r="R42">
        <f t="shared" si="2"/>
        <v>316.71669999999995</v>
      </c>
      <c r="S42">
        <f t="shared" si="3"/>
        <v>1671.2244000000001</v>
      </c>
    </row>
    <row r="43" spans="1:19" x14ac:dyDescent="0.25">
      <c r="A43" t="s">
        <v>774</v>
      </c>
      <c r="B43" t="s">
        <v>733</v>
      </c>
      <c r="C43">
        <v>5</v>
      </c>
      <c r="D43">
        <v>88</v>
      </c>
      <c r="E43">
        <v>18</v>
      </c>
      <c r="F43">
        <v>445</v>
      </c>
      <c r="G43">
        <v>8762</v>
      </c>
      <c r="H43">
        <v>65</v>
      </c>
      <c r="I43">
        <v>410</v>
      </c>
      <c r="J43">
        <v>122</v>
      </c>
      <c r="K43">
        <v>4072</v>
      </c>
      <c r="L43">
        <v>5197</v>
      </c>
      <c r="M43">
        <v>4308</v>
      </c>
      <c r="N43">
        <v>0</v>
      </c>
      <c r="O43">
        <v>9708</v>
      </c>
      <c r="Q43">
        <f t="shared" si="1"/>
        <v>300.14019999999937</v>
      </c>
      <c r="R43">
        <f t="shared" si="2"/>
        <v>-238.56849999999997</v>
      </c>
      <c r="S43">
        <f t="shared" si="3"/>
        <v>300.14019999999937</v>
      </c>
    </row>
    <row r="44" spans="1:19" x14ac:dyDescent="0.25">
      <c r="A44" t="s">
        <v>775</v>
      </c>
      <c r="B44" t="s">
        <v>733</v>
      </c>
      <c r="C44">
        <v>0</v>
      </c>
      <c r="D44">
        <v>50</v>
      </c>
      <c r="E44">
        <v>22</v>
      </c>
      <c r="F44">
        <v>471</v>
      </c>
      <c r="G44">
        <v>6544</v>
      </c>
      <c r="H44">
        <v>45</v>
      </c>
      <c r="I44">
        <v>432</v>
      </c>
      <c r="J44">
        <v>24</v>
      </c>
      <c r="K44">
        <v>5857</v>
      </c>
      <c r="L44">
        <v>1351</v>
      </c>
      <c r="M44">
        <v>3140</v>
      </c>
      <c r="N44">
        <v>4</v>
      </c>
      <c r="O44">
        <v>11597</v>
      </c>
      <c r="Q44">
        <f t="shared" si="1"/>
        <v>197.14679999999998</v>
      </c>
      <c r="R44">
        <f t="shared" si="2"/>
        <v>-716.49270000000013</v>
      </c>
      <c r="S44">
        <f t="shared" si="3"/>
        <v>197.14679999999998</v>
      </c>
    </row>
    <row r="45" spans="1:19" x14ac:dyDescent="0.25">
      <c r="A45" t="s">
        <v>776</v>
      </c>
      <c r="B45" t="s">
        <v>733</v>
      </c>
      <c r="C45">
        <v>5</v>
      </c>
      <c r="D45">
        <v>75</v>
      </c>
      <c r="E45">
        <v>34</v>
      </c>
      <c r="F45">
        <v>339</v>
      </c>
      <c r="G45">
        <v>4981</v>
      </c>
      <c r="H45">
        <v>105</v>
      </c>
      <c r="I45">
        <v>248</v>
      </c>
      <c r="J45">
        <v>100</v>
      </c>
      <c r="K45">
        <v>4937</v>
      </c>
      <c r="L45">
        <v>2781</v>
      </c>
      <c r="M45">
        <v>3219</v>
      </c>
      <c r="N45">
        <v>8</v>
      </c>
      <c r="O45">
        <v>6228</v>
      </c>
      <c r="Q45">
        <f t="shared" si="1"/>
        <v>1154.5855999999999</v>
      </c>
      <c r="R45">
        <f t="shared" si="2"/>
        <v>346.43540000000007</v>
      </c>
      <c r="S45">
        <f t="shared" si="3"/>
        <v>1154.5855999999999</v>
      </c>
    </row>
    <row r="46" spans="1:19" x14ac:dyDescent="0.25">
      <c r="A46" t="s">
        <v>777</v>
      </c>
      <c r="B46" t="s">
        <v>733</v>
      </c>
      <c r="C46">
        <v>3</v>
      </c>
      <c r="D46">
        <v>93</v>
      </c>
      <c r="E46">
        <v>25</v>
      </c>
      <c r="F46">
        <v>518</v>
      </c>
      <c r="G46">
        <v>5605</v>
      </c>
      <c r="H46">
        <v>70</v>
      </c>
      <c r="I46">
        <v>378</v>
      </c>
      <c r="J46">
        <v>30</v>
      </c>
      <c r="K46">
        <v>5432</v>
      </c>
      <c r="L46">
        <v>3200</v>
      </c>
      <c r="M46">
        <v>3135</v>
      </c>
      <c r="N46">
        <v>1</v>
      </c>
      <c r="O46">
        <v>8637</v>
      </c>
      <c r="Q46">
        <f t="shared" si="1"/>
        <v>1247.1954999999998</v>
      </c>
      <c r="R46">
        <f t="shared" si="2"/>
        <v>-382.12790000000007</v>
      </c>
      <c r="S46">
        <f t="shared" si="3"/>
        <v>1247.1954999999998</v>
      </c>
    </row>
    <row r="47" spans="1:19" x14ac:dyDescent="0.25">
      <c r="A47" t="s">
        <v>778</v>
      </c>
      <c r="B47" t="s">
        <v>733</v>
      </c>
      <c r="C47">
        <v>0</v>
      </c>
      <c r="D47">
        <v>47</v>
      </c>
      <c r="E47">
        <v>67</v>
      </c>
      <c r="F47">
        <v>508</v>
      </c>
      <c r="G47">
        <v>6201</v>
      </c>
      <c r="H47">
        <v>147</v>
      </c>
      <c r="I47">
        <v>372</v>
      </c>
      <c r="J47">
        <v>63</v>
      </c>
      <c r="K47">
        <v>3566</v>
      </c>
      <c r="L47">
        <v>2111</v>
      </c>
      <c r="M47">
        <v>2246</v>
      </c>
      <c r="N47">
        <v>14</v>
      </c>
      <c r="O47">
        <v>9199</v>
      </c>
      <c r="Q47">
        <f t="shared" si="1"/>
        <v>1669.0909999999999</v>
      </c>
      <c r="R47">
        <f t="shared" si="2"/>
        <v>42.314800000000105</v>
      </c>
      <c r="S47">
        <f t="shared" si="3"/>
        <v>1669.0909999999999</v>
      </c>
    </row>
    <row r="48" spans="1:19" x14ac:dyDescent="0.25">
      <c r="A48" t="s">
        <v>779</v>
      </c>
      <c r="B48" t="s">
        <v>733</v>
      </c>
      <c r="C48">
        <v>1</v>
      </c>
      <c r="D48">
        <v>144</v>
      </c>
      <c r="E48">
        <v>19</v>
      </c>
      <c r="F48">
        <v>359</v>
      </c>
      <c r="G48">
        <v>6597</v>
      </c>
      <c r="H48">
        <v>144</v>
      </c>
      <c r="I48">
        <v>392</v>
      </c>
      <c r="J48">
        <v>66</v>
      </c>
      <c r="K48">
        <v>6258</v>
      </c>
      <c r="L48">
        <v>3208</v>
      </c>
      <c r="M48">
        <v>3279</v>
      </c>
      <c r="N48">
        <v>0</v>
      </c>
      <c r="O48">
        <v>6714</v>
      </c>
      <c r="Q48">
        <f t="shared" si="1"/>
        <v>202.78110000000015</v>
      </c>
      <c r="R48">
        <f t="shared" si="2"/>
        <v>1037.9086</v>
      </c>
      <c r="S48">
        <f t="shared" si="3"/>
        <v>1037.9086</v>
      </c>
    </row>
    <row r="49" spans="1:19" x14ac:dyDescent="0.25">
      <c r="A49" t="s">
        <v>780</v>
      </c>
      <c r="B49" t="s">
        <v>733</v>
      </c>
      <c r="C49">
        <v>5</v>
      </c>
      <c r="D49">
        <v>80</v>
      </c>
      <c r="E49">
        <v>52</v>
      </c>
      <c r="F49">
        <v>303</v>
      </c>
      <c r="G49">
        <v>5699</v>
      </c>
      <c r="H49">
        <v>144</v>
      </c>
      <c r="I49">
        <v>231</v>
      </c>
      <c r="J49">
        <v>46</v>
      </c>
      <c r="K49">
        <v>4462</v>
      </c>
      <c r="L49">
        <v>1523</v>
      </c>
      <c r="M49">
        <v>3133</v>
      </c>
      <c r="N49">
        <v>10</v>
      </c>
      <c r="O49">
        <v>3471</v>
      </c>
      <c r="Q49">
        <f t="shared" si="1"/>
        <v>1237.1970000000006</v>
      </c>
      <c r="R49">
        <f t="shared" si="2"/>
        <v>822.23820000000001</v>
      </c>
      <c r="S49">
        <f t="shared" si="3"/>
        <v>1237.1970000000006</v>
      </c>
    </row>
    <row r="50" spans="1:19" x14ac:dyDescent="0.25">
      <c r="A50" t="s">
        <v>781</v>
      </c>
      <c r="B50" t="s">
        <v>733</v>
      </c>
      <c r="C50">
        <v>2</v>
      </c>
      <c r="D50">
        <v>45</v>
      </c>
      <c r="E50">
        <v>39</v>
      </c>
      <c r="F50">
        <v>276</v>
      </c>
      <c r="G50">
        <v>6038</v>
      </c>
      <c r="H50">
        <v>76</v>
      </c>
      <c r="I50">
        <v>268</v>
      </c>
      <c r="J50">
        <v>42</v>
      </c>
      <c r="K50">
        <v>5343</v>
      </c>
      <c r="L50">
        <v>988</v>
      </c>
      <c r="M50">
        <v>2553</v>
      </c>
      <c r="N50">
        <v>2</v>
      </c>
      <c r="O50">
        <v>6580</v>
      </c>
      <c r="Q50">
        <f t="shared" si="1"/>
        <v>264.25629999999956</v>
      </c>
      <c r="R50">
        <f t="shared" si="2"/>
        <v>102.43430000000001</v>
      </c>
      <c r="S50">
        <f t="shared" si="3"/>
        <v>264.25629999999956</v>
      </c>
    </row>
    <row r="51" spans="1:19" x14ac:dyDescent="0.25">
      <c r="A51" t="s">
        <v>782</v>
      </c>
      <c r="B51" t="s">
        <v>733</v>
      </c>
      <c r="C51">
        <v>1</v>
      </c>
      <c r="D51">
        <v>51</v>
      </c>
      <c r="E51">
        <v>20</v>
      </c>
      <c r="F51">
        <v>278</v>
      </c>
      <c r="G51">
        <v>7083</v>
      </c>
      <c r="H51">
        <v>20</v>
      </c>
      <c r="I51">
        <v>263</v>
      </c>
      <c r="J51">
        <v>101</v>
      </c>
      <c r="K51">
        <v>4666</v>
      </c>
      <c r="L51">
        <v>1695</v>
      </c>
      <c r="M51">
        <v>3510</v>
      </c>
      <c r="N51">
        <v>11</v>
      </c>
      <c r="O51">
        <v>7445</v>
      </c>
      <c r="Q51">
        <f t="shared" si="1"/>
        <v>0.51899999999977808</v>
      </c>
      <c r="R51">
        <f t="shared" si="2"/>
        <v>-354.47149999999999</v>
      </c>
      <c r="S51">
        <f t="shared" si="3"/>
        <v>0.51899999999977808</v>
      </c>
    </row>
    <row r="52" spans="1:19" x14ac:dyDescent="0.25">
      <c r="A52" t="s">
        <v>783</v>
      </c>
      <c r="B52" t="s">
        <v>733</v>
      </c>
      <c r="C52">
        <v>5</v>
      </c>
      <c r="D52">
        <v>49</v>
      </c>
      <c r="E52">
        <v>43</v>
      </c>
      <c r="F52">
        <v>317</v>
      </c>
      <c r="G52">
        <v>6906</v>
      </c>
      <c r="H52">
        <v>70</v>
      </c>
      <c r="I52">
        <v>304</v>
      </c>
      <c r="J52">
        <v>80</v>
      </c>
      <c r="K52">
        <v>4336</v>
      </c>
      <c r="L52">
        <v>1547</v>
      </c>
      <c r="M52">
        <v>4130</v>
      </c>
      <c r="N52">
        <v>1</v>
      </c>
      <c r="O52">
        <v>7639</v>
      </c>
      <c r="Q52">
        <f t="shared" si="1"/>
        <v>238.95290000000023</v>
      </c>
      <c r="R52">
        <f t="shared" si="2"/>
        <v>-47.646299999999997</v>
      </c>
      <c r="S52">
        <f t="shared" si="3"/>
        <v>238.95290000000023</v>
      </c>
    </row>
    <row r="53" spans="1:19" x14ac:dyDescent="0.25">
      <c r="A53" t="s">
        <v>784</v>
      </c>
      <c r="B53" t="s">
        <v>733</v>
      </c>
      <c r="C53">
        <v>5</v>
      </c>
      <c r="D53">
        <v>50</v>
      </c>
      <c r="E53">
        <v>28</v>
      </c>
      <c r="F53">
        <v>272</v>
      </c>
      <c r="G53">
        <v>4981</v>
      </c>
      <c r="H53">
        <v>68</v>
      </c>
      <c r="I53">
        <v>241</v>
      </c>
      <c r="J53">
        <v>52</v>
      </c>
      <c r="K53">
        <v>4171</v>
      </c>
      <c r="L53">
        <v>1584</v>
      </c>
      <c r="M53">
        <v>2364</v>
      </c>
      <c r="N53">
        <v>13</v>
      </c>
      <c r="O53">
        <v>5988</v>
      </c>
      <c r="Q53">
        <f t="shared" si="1"/>
        <v>436.58239999999978</v>
      </c>
      <c r="R53">
        <f t="shared" si="2"/>
        <v>74.624000000000024</v>
      </c>
      <c r="S53">
        <f t="shared" si="3"/>
        <v>436.58239999999978</v>
      </c>
    </row>
    <row r="54" spans="1:19" x14ac:dyDescent="0.25">
      <c r="A54" t="s">
        <v>785</v>
      </c>
      <c r="B54" t="s">
        <v>733</v>
      </c>
      <c r="C54">
        <v>3</v>
      </c>
      <c r="D54">
        <v>43</v>
      </c>
      <c r="E54">
        <v>43</v>
      </c>
      <c r="F54">
        <v>176</v>
      </c>
      <c r="G54">
        <v>4471</v>
      </c>
      <c r="H54">
        <v>87</v>
      </c>
      <c r="I54">
        <v>190</v>
      </c>
      <c r="J54">
        <v>56</v>
      </c>
      <c r="K54">
        <v>3306</v>
      </c>
      <c r="L54">
        <v>429</v>
      </c>
      <c r="M54">
        <v>2189</v>
      </c>
      <c r="N54">
        <v>12</v>
      </c>
      <c r="O54">
        <v>1916</v>
      </c>
      <c r="Q54">
        <f t="shared" si="1"/>
        <v>212.85079999999994</v>
      </c>
      <c r="R54">
        <f t="shared" si="2"/>
        <v>483.19319999999999</v>
      </c>
      <c r="S54">
        <f t="shared" si="3"/>
        <v>483.19319999999999</v>
      </c>
    </row>
    <row r="55" spans="1:19" x14ac:dyDescent="0.25">
      <c r="A55" t="s">
        <v>786</v>
      </c>
      <c r="B55" t="s">
        <v>733</v>
      </c>
      <c r="C55">
        <v>1</v>
      </c>
      <c r="D55">
        <v>31</v>
      </c>
      <c r="E55">
        <v>117</v>
      </c>
      <c r="F55">
        <v>350</v>
      </c>
      <c r="G55">
        <v>5725</v>
      </c>
      <c r="H55">
        <v>64</v>
      </c>
      <c r="I55">
        <v>208</v>
      </c>
      <c r="J55">
        <v>70</v>
      </c>
      <c r="K55">
        <v>4893</v>
      </c>
      <c r="L55">
        <v>4315</v>
      </c>
      <c r="M55">
        <v>3843</v>
      </c>
      <c r="N55">
        <v>12</v>
      </c>
      <c r="O55">
        <v>14850</v>
      </c>
      <c r="Q55">
        <f t="shared" si="1"/>
        <v>1382.6987000000001</v>
      </c>
      <c r="R55">
        <f t="shared" si="2"/>
        <v>-305.28509999999994</v>
      </c>
      <c r="S55">
        <f t="shared" si="3"/>
        <v>1382.6987000000001</v>
      </c>
    </row>
    <row r="56" spans="1:19" x14ac:dyDescent="0.25">
      <c r="A56" t="s">
        <v>787</v>
      </c>
      <c r="B56" t="s">
        <v>733</v>
      </c>
      <c r="C56">
        <v>5</v>
      </c>
      <c r="D56">
        <v>53</v>
      </c>
      <c r="E56">
        <v>53</v>
      </c>
      <c r="F56">
        <v>423</v>
      </c>
      <c r="G56">
        <v>6773</v>
      </c>
      <c r="H56">
        <v>55</v>
      </c>
      <c r="I56">
        <v>296</v>
      </c>
      <c r="J56">
        <v>81</v>
      </c>
      <c r="K56">
        <v>6042</v>
      </c>
      <c r="L56">
        <v>4077</v>
      </c>
      <c r="M56">
        <v>3428</v>
      </c>
      <c r="N56">
        <v>4</v>
      </c>
      <c r="O56">
        <v>15469</v>
      </c>
      <c r="Q56">
        <f t="shared" si="1"/>
        <v>1123.5349999999999</v>
      </c>
      <c r="R56">
        <f t="shared" si="2"/>
        <v>-469.06140000000011</v>
      </c>
      <c r="S56">
        <f t="shared" si="3"/>
        <v>1123.5349999999999</v>
      </c>
    </row>
    <row r="57" spans="1:19" x14ac:dyDescent="0.25">
      <c r="A57" t="s">
        <v>788</v>
      </c>
      <c r="B57" t="s">
        <v>733</v>
      </c>
      <c r="C57">
        <v>5</v>
      </c>
      <c r="D57">
        <v>58</v>
      </c>
      <c r="E57">
        <v>40</v>
      </c>
      <c r="F57">
        <v>337</v>
      </c>
      <c r="G57">
        <v>5354</v>
      </c>
      <c r="H57">
        <v>61</v>
      </c>
      <c r="I57">
        <v>238</v>
      </c>
      <c r="J57">
        <v>54</v>
      </c>
      <c r="K57">
        <v>5170</v>
      </c>
      <c r="L57">
        <v>3426</v>
      </c>
      <c r="M57">
        <v>3521</v>
      </c>
      <c r="N57">
        <v>0</v>
      </c>
      <c r="O57">
        <v>11450</v>
      </c>
      <c r="Q57">
        <f t="shared" si="1"/>
        <v>974.01539999999977</v>
      </c>
      <c r="R57">
        <f t="shared" si="2"/>
        <v>-131.57110000000011</v>
      </c>
      <c r="S57">
        <f t="shared" si="3"/>
        <v>974.01539999999977</v>
      </c>
    </row>
    <row r="58" spans="1:19" x14ac:dyDescent="0.25">
      <c r="A58" t="s">
        <v>789</v>
      </c>
      <c r="B58" t="s">
        <v>733</v>
      </c>
      <c r="C58">
        <v>0</v>
      </c>
      <c r="D58">
        <v>137</v>
      </c>
      <c r="E58">
        <v>27</v>
      </c>
      <c r="F58">
        <v>297</v>
      </c>
      <c r="G58">
        <v>5463</v>
      </c>
      <c r="H58">
        <v>73</v>
      </c>
      <c r="I58">
        <v>238</v>
      </c>
      <c r="J58">
        <v>15</v>
      </c>
      <c r="K58">
        <v>8412</v>
      </c>
      <c r="L58">
        <v>587</v>
      </c>
      <c r="M58">
        <v>2184</v>
      </c>
      <c r="N58">
        <v>11</v>
      </c>
      <c r="O58">
        <v>3982</v>
      </c>
      <c r="Q58">
        <f t="shared" si="1"/>
        <v>705.57339999999976</v>
      </c>
      <c r="R58">
        <f t="shared" si="2"/>
        <v>563.14559999999994</v>
      </c>
      <c r="S58">
        <f t="shared" si="3"/>
        <v>705.57339999999976</v>
      </c>
    </row>
    <row r="59" spans="1:19" x14ac:dyDescent="0.25">
      <c r="A59" t="s">
        <v>790</v>
      </c>
      <c r="B59" t="s">
        <v>733</v>
      </c>
      <c r="C59">
        <v>1</v>
      </c>
      <c r="D59">
        <v>46</v>
      </c>
      <c r="E59">
        <v>28</v>
      </c>
      <c r="F59">
        <v>150</v>
      </c>
      <c r="G59">
        <v>4621</v>
      </c>
      <c r="H59">
        <v>87</v>
      </c>
      <c r="I59">
        <v>201</v>
      </c>
      <c r="J59">
        <v>19</v>
      </c>
      <c r="K59">
        <v>4425</v>
      </c>
      <c r="L59">
        <v>256</v>
      </c>
      <c r="M59">
        <v>2155</v>
      </c>
      <c r="N59">
        <v>3</v>
      </c>
      <c r="O59">
        <v>2957</v>
      </c>
      <c r="Q59">
        <f t="shared" si="1"/>
        <v>-110.31929999999988</v>
      </c>
      <c r="R59">
        <f t="shared" si="2"/>
        <v>578.34190000000001</v>
      </c>
      <c r="S59">
        <f t="shared" si="3"/>
        <v>578.34190000000001</v>
      </c>
    </row>
    <row r="60" spans="1:19" x14ac:dyDescent="0.25">
      <c r="A60" t="s">
        <v>791</v>
      </c>
      <c r="B60" t="s">
        <v>733</v>
      </c>
      <c r="C60">
        <v>8</v>
      </c>
      <c r="D60">
        <v>45</v>
      </c>
      <c r="E60">
        <v>26</v>
      </c>
      <c r="F60">
        <v>168</v>
      </c>
      <c r="G60">
        <v>4047</v>
      </c>
      <c r="H60">
        <v>88</v>
      </c>
      <c r="I60">
        <v>190</v>
      </c>
      <c r="J60">
        <v>71</v>
      </c>
      <c r="K60">
        <v>4253</v>
      </c>
      <c r="L60">
        <v>2438</v>
      </c>
      <c r="M60">
        <v>1692</v>
      </c>
      <c r="N60">
        <v>4</v>
      </c>
      <c r="O60">
        <v>3186</v>
      </c>
      <c r="Q60">
        <f t="shared" si="1"/>
        <v>150.97450000000003</v>
      </c>
      <c r="R60">
        <f t="shared" si="2"/>
        <v>527.59069999999997</v>
      </c>
      <c r="S60">
        <f t="shared" si="3"/>
        <v>527.59069999999997</v>
      </c>
    </row>
    <row r="61" spans="1:19" x14ac:dyDescent="0.25">
      <c r="A61" t="s">
        <v>792</v>
      </c>
      <c r="B61" t="s">
        <v>733</v>
      </c>
      <c r="C61">
        <v>0</v>
      </c>
      <c r="D61">
        <v>94</v>
      </c>
      <c r="E61">
        <v>141</v>
      </c>
      <c r="F61">
        <v>201</v>
      </c>
      <c r="G61">
        <v>5756</v>
      </c>
      <c r="H61">
        <v>53</v>
      </c>
      <c r="I61">
        <v>230</v>
      </c>
      <c r="J61">
        <v>58</v>
      </c>
      <c r="K61">
        <v>6596</v>
      </c>
      <c r="L61">
        <v>1325</v>
      </c>
      <c r="M61">
        <v>2545</v>
      </c>
      <c r="N61">
        <v>10</v>
      </c>
      <c r="O61">
        <v>5584</v>
      </c>
      <c r="Q61">
        <f t="shared" si="1"/>
        <v>-149.1382000000001</v>
      </c>
      <c r="R61">
        <f t="shared" si="2"/>
        <v>417.81250000000006</v>
      </c>
      <c r="S61">
        <f t="shared" si="3"/>
        <v>417.81250000000006</v>
      </c>
    </row>
    <row r="62" spans="1:19" x14ac:dyDescent="0.25">
      <c r="A62" t="s">
        <v>793</v>
      </c>
      <c r="B62" t="s">
        <v>733</v>
      </c>
      <c r="C62">
        <v>16</v>
      </c>
      <c r="D62">
        <v>80</v>
      </c>
      <c r="E62">
        <v>16</v>
      </c>
      <c r="F62">
        <v>500</v>
      </c>
      <c r="G62">
        <v>6016</v>
      </c>
      <c r="H62">
        <v>59</v>
      </c>
      <c r="I62">
        <v>253</v>
      </c>
      <c r="J62">
        <v>76</v>
      </c>
      <c r="K62">
        <v>4969</v>
      </c>
      <c r="L62">
        <v>2373</v>
      </c>
      <c r="M62">
        <v>4579</v>
      </c>
      <c r="N62">
        <v>1</v>
      </c>
      <c r="O62">
        <v>9361</v>
      </c>
      <c r="Q62">
        <f t="shared" si="1"/>
        <v>2201.6686999999993</v>
      </c>
      <c r="R62">
        <f t="shared" si="2"/>
        <v>-501.8719000000001</v>
      </c>
      <c r="S62">
        <f t="shared" si="3"/>
        <v>2201.6686999999993</v>
      </c>
    </row>
    <row r="63" spans="1:19" x14ac:dyDescent="0.25">
      <c r="A63" t="s">
        <v>794</v>
      </c>
      <c r="B63" t="s">
        <v>733</v>
      </c>
      <c r="C63">
        <v>0</v>
      </c>
      <c r="D63">
        <v>98</v>
      </c>
      <c r="E63">
        <v>16</v>
      </c>
      <c r="F63">
        <v>431</v>
      </c>
      <c r="G63">
        <v>5504</v>
      </c>
      <c r="H63">
        <v>78</v>
      </c>
      <c r="I63">
        <v>334</v>
      </c>
      <c r="J63">
        <v>34</v>
      </c>
      <c r="K63">
        <v>6016</v>
      </c>
      <c r="L63">
        <v>2860</v>
      </c>
      <c r="M63">
        <v>3921</v>
      </c>
      <c r="N63">
        <v>1</v>
      </c>
      <c r="O63">
        <v>14929</v>
      </c>
      <c r="Q63">
        <f t="shared" si="1"/>
        <v>969.73430000000053</v>
      </c>
      <c r="R63">
        <f t="shared" si="2"/>
        <v>-24.281799999999862</v>
      </c>
      <c r="S63">
        <f t="shared" si="3"/>
        <v>969.73430000000053</v>
      </c>
    </row>
    <row r="64" spans="1:19" x14ac:dyDescent="0.25">
      <c r="A64" t="s">
        <v>795</v>
      </c>
      <c r="B64" t="s">
        <v>796</v>
      </c>
      <c r="C64">
        <v>2</v>
      </c>
      <c r="D64">
        <v>62</v>
      </c>
      <c r="E64">
        <v>9</v>
      </c>
      <c r="F64">
        <v>230</v>
      </c>
      <c r="G64">
        <v>8979</v>
      </c>
      <c r="H64">
        <v>22</v>
      </c>
      <c r="I64">
        <v>335</v>
      </c>
      <c r="J64">
        <v>150</v>
      </c>
      <c r="K64">
        <v>4569</v>
      </c>
      <c r="L64">
        <v>15</v>
      </c>
      <c r="M64">
        <v>2455</v>
      </c>
      <c r="N64">
        <v>0</v>
      </c>
      <c r="O64">
        <v>618</v>
      </c>
      <c r="Q64">
        <f t="shared" si="1"/>
        <v>-1068.7368000000001</v>
      </c>
      <c r="R64">
        <f t="shared" si="2"/>
        <v>-128.82580000000002</v>
      </c>
      <c r="S64">
        <f t="shared" si="3"/>
        <v>-128.82580000000002</v>
      </c>
    </row>
    <row r="65" spans="1:19" x14ac:dyDescent="0.25">
      <c r="A65" t="s">
        <v>797</v>
      </c>
      <c r="B65" t="s">
        <v>796</v>
      </c>
      <c r="C65">
        <v>3</v>
      </c>
      <c r="D65">
        <v>105</v>
      </c>
      <c r="E65">
        <v>57</v>
      </c>
      <c r="F65">
        <v>308</v>
      </c>
      <c r="G65">
        <v>10817</v>
      </c>
      <c r="H65">
        <v>23</v>
      </c>
      <c r="I65">
        <v>378</v>
      </c>
      <c r="J65">
        <v>194</v>
      </c>
      <c r="K65">
        <v>7733</v>
      </c>
      <c r="L65">
        <v>39</v>
      </c>
      <c r="M65">
        <v>3534</v>
      </c>
      <c r="N65">
        <v>0</v>
      </c>
      <c r="O65">
        <v>1113</v>
      </c>
      <c r="Q65">
        <f t="shared" si="1"/>
        <v>-805.46</v>
      </c>
      <c r="R65">
        <f t="shared" si="2"/>
        <v>-95.175799999999981</v>
      </c>
      <c r="S65">
        <f t="shared" si="3"/>
        <v>-95.175799999999981</v>
      </c>
    </row>
    <row r="66" spans="1:19" x14ac:dyDescent="0.25">
      <c r="A66" t="s">
        <v>798</v>
      </c>
      <c r="B66" t="s">
        <v>796</v>
      </c>
      <c r="C66">
        <v>9</v>
      </c>
      <c r="D66">
        <v>73</v>
      </c>
      <c r="E66">
        <v>27</v>
      </c>
      <c r="F66">
        <v>329</v>
      </c>
      <c r="G66">
        <v>8025</v>
      </c>
      <c r="H66">
        <v>41</v>
      </c>
      <c r="I66">
        <v>464</v>
      </c>
      <c r="J66">
        <v>158</v>
      </c>
      <c r="K66">
        <v>6808</v>
      </c>
      <c r="L66">
        <v>134</v>
      </c>
      <c r="M66">
        <v>4957</v>
      </c>
      <c r="N66">
        <v>7</v>
      </c>
      <c r="O66">
        <v>7132</v>
      </c>
      <c r="Q66">
        <f t="shared" si="1"/>
        <v>-1328.1864</v>
      </c>
      <c r="R66">
        <f t="shared" si="2"/>
        <v>-192.11519999999996</v>
      </c>
      <c r="S66">
        <f t="shared" ref="S66:S97" si="4">MAX(Q66:R66)</f>
        <v>-192.11519999999996</v>
      </c>
    </row>
    <row r="67" spans="1:19" x14ac:dyDescent="0.25">
      <c r="A67" t="s">
        <v>799</v>
      </c>
      <c r="B67" t="s">
        <v>796</v>
      </c>
      <c r="C67">
        <v>0</v>
      </c>
      <c r="D67">
        <v>44</v>
      </c>
      <c r="E67">
        <v>43</v>
      </c>
      <c r="F67">
        <v>214</v>
      </c>
      <c r="G67">
        <v>7967</v>
      </c>
      <c r="H67">
        <v>28</v>
      </c>
      <c r="I67">
        <v>361</v>
      </c>
      <c r="J67">
        <v>137</v>
      </c>
      <c r="K67">
        <v>3201</v>
      </c>
      <c r="L67">
        <v>7266</v>
      </c>
      <c r="M67">
        <v>3018</v>
      </c>
      <c r="N67">
        <v>0</v>
      </c>
      <c r="O67">
        <v>4575</v>
      </c>
      <c r="Q67">
        <f t="shared" ref="Q67:Q87" si="5">-5.7093 +8.4656*F67 +5.8485*H67 -9.3695*I67</f>
        <v>-1412.7024000000001</v>
      </c>
      <c r="R67">
        <f t="shared" ref="R67:R87" si="6">-6.8734 +5.9693*D67 -2.9708*F67 +8.6925*H67</f>
        <v>-136.58540000000002</v>
      </c>
      <c r="S67">
        <f t="shared" si="4"/>
        <v>-136.58540000000002</v>
      </c>
    </row>
    <row r="68" spans="1:19" x14ac:dyDescent="0.25">
      <c r="A68" t="s">
        <v>800</v>
      </c>
      <c r="B68" t="s">
        <v>796</v>
      </c>
      <c r="C68">
        <v>4</v>
      </c>
      <c r="D68">
        <v>51</v>
      </c>
      <c r="E68">
        <v>36</v>
      </c>
      <c r="F68">
        <v>304</v>
      </c>
      <c r="G68">
        <v>7450</v>
      </c>
      <c r="H68">
        <v>20</v>
      </c>
      <c r="I68">
        <v>372</v>
      </c>
      <c r="J68">
        <v>164</v>
      </c>
      <c r="K68">
        <v>6114</v>
      </c>
      <c r="L68">
        <v>32</v>
      </c>
      <c r="M68">
        <v>2858</v>
      </c>
      <c r="N68">
        <v>0</v>
      </c>
      <c r="O68">
        <v>644</v>
      </c>
      <c r="Q68">
        <f t="shared" si="5"/>
        <v>-800.65090000000009</v>
      </c>
      <c r="R68">
        <f t="shared" si="6"/>
        <v>-431.71230000000003</v>
      </c>
      <c r="S68">
        <f t="shared" si="4"/>
        <v>-431.71230000000003</v>
      </c>
    </row>
    <row r="69" spans="1:19" x14ac:dyDescent="0.25">
      <c r="A69" t="s">
        <v>801</v>
      </c>
      <c r="B69" t="s">
        <v>796</v>
      </c>
      <c r="C69">
        <v>5</v>
      </c>
      <c r="D69">
        <v>37</v>
      </c>
      <c r="E69">
        <v>32</v>
      </c>
      <c r="F69">
        <v>200</v>
      </c>
      <c r="G69">
        <v>7465</v>
      </c>
      <c r="H69">
        <v>41</v>
      </c>
      <c r="I69">
        <v>394</v>
      </c>
      <c r="J69">
        <v>139</v>
      </c>
      <c r="K69">
        <v>5797</v>
      </c>
      <c r="L69">
        <v>39</v>
      </c>
      <c r="M69">
        <v>2336</v>
      </c>
      <c r="N69">
        <v>0</v>
      </c>
      <c r="O69">
        <v>538</v>
      </c>
      <c r="Q69">
        <f t="shared" si="5"/>
        <v>-1764.3838000000001</v>
      </c>
      <c r="R69">
        <f t="shared" si="6"/>
        <v>-23.77679999999998</v>
      </c>
      <c r="S69">
        <f t="shared" si="4"/>
        <v>-23.77679999999998</v>
      </c>
    </row>
    <row r="70" spans="1:19" x14ac:dyDescent="0.25">
      <c r="A70" t="s">
        <v>802</v>
      </c>
      <c r="B70" t="s">
        <v>796</v>
      </c>
      <c r="C70">
        <v>0</v>
      </c>
      <c r="D70">
        <v>35</v>
      </c>
      <c r="E70">
        <v>60</v>
      </c>
      <c r="F70">
        <v>353</v>
      </c>
      <c r="G70">
        <v>9579</v>
      </c>
      <c r="H70">
        <v>56</v>
      </c>
      <c r="I70">
        <v>389</v>
      </c>
      <c r="J70">
        <v>212</v>
      </c>
      <c r="K70">
        <v>7146</v>
      </c>
      <c r="L70">
        <v>95</v>
      </c>
      <c r="M70">
        <v>3986</v>
      </c>
      <c r="N70">
        <v>8</v>
      </c>
      <c r="O70">
        <v>1238</v>
      </c>
      <c r="Q70">
        <f t="shared" si="5"/>
        <v>-334.57200000000012</v>
      </c>
      <c r="R70">
        <f t="shared" si="6"/>
        <v>-359.86030000000011</v>
      </c>
      <c r="S70">
        <f t="shared" si="4"/>
        <v>-334.57200000000012</v>
      </c>
    </row>
    <row r="71" spans="1:19" x14ac:dyDescent="0.25">
      <c r="A71" t="s">
        <v>803</v>
      </c>
      <c r="B71" t="s">
        <v>796</v>
      </c>
      <c r="C71">
        <v>0</v>
      </c>
      <c r="D71">
        <v>78</v>
      </c>
      <c r="E71">
        <v>35</v>
      </c>
      <c r="F71">
        <v>258</v>
      </c>
      <c r="G71">
        <v>8134</v>
      </c>
      <c r="H71">
        <v>30</v>
      </c>
      <c r="I71">
        <v>359</v>
      </c>
      <c r="J71">
        <v>194</v>
      </c>
      <c r="K71">
        <v>4796</v>
      </c>
      <c r="L71">
        <v>257</v>
      </c>
      <c r="M71">
        <v>2583</v>
      </c>
      <c r="N71">
        <v>8</v>
      </c>
      <c r="O71">
        <v>1621</v>
      </c>
      <c r="Q71">
        <f t="shared" si="5"/>
        <v>-1009.7800000000002</v>
      </c>
      <c r="R71">
        <f t="shared" si="6"/>
        <v>-46.959400000000016</v>
      </c>
      <c r="S71">
        <f t="shared" si="4"/>
        <v>-46.959400000000016</v>
      </c>
    </row>
    <row r="72" spans="1:19" x14ac:dyDescent="0.25">
      <c r="A72" t="s">
        <v>804</v>
      </c>
      <c r="B72" t="s">
        <v>796</v>
      </c>
      <c r="C72">
        <v>13</v>
      </c>
      <c r="D72">
        <v>91</v>
      </c>
      <c r="E72">
        <v>26</v>
      </c>
      <c r="F72">
        <v>316</v>
      </c>
      <c r="G72">
        <v>8836</v>
      </c>
      <c r="H72">
        <v>20</v>
      </c>
      <c r="I72">
        <v>508</v>
      </c>
      <c r="J72">
        <v>175</v>
      </c>
      <c r="K72">
        <v>4939</v>
      </c>
      <c r="L72">
        <v>31</v>
      </c>
      <c r="M72">
        <v>2440</v>
      </c>
      <c r="N72">
        <v>2</v>
      </c>
      <c r="O72">
        <v>806</v>
      </c>
      <c r="Q72">
        <f t="shared" si="5"/>
        <v>-1973.3157000000001</v>
      </c>
      <c r="R72">
        <f t="shared" si="6"/>
        <v>-228.58990000000006</v>
      </c>
      <c r="S72">
        <f t="shared" si="4"/>
        <v>-228.58990000000006</v>
      </c>
    </row>
    <row r="73" spans="1:19" x14ac:dyDescent="0.25">
      <c r="A73" t="s">
        <v>805</v>
      </c>
      <c r="B73" t="s">
        <v>796</v>
      </c>
      <c r="C73">
        <v>1</v>
      </c>
      <c r="D73">
        <v>58</v>
      </c>
      <c r="E73">
        <v>11</v>
      </c>
      <c r="F73">
        <v>316</v>
      </c>
      <c r="G73">
        <v>8878</v>
      </c>
      <c r="H73">
        <v>21</v>
      </c>
      <c r="I73">
        <v>334</v>
      </c>
      <c r="J73">
        <v>192</v>
      </c>
      <c r="K73">
        <v>4849</v>
      </c>
      <c r="L73">
        <v>60</v>
      </c>
      <c r="M73">
        <v>3039</v>
      </c>
      <c r="N73">
        <v>6</v>
      </c>
      <c r="O73">
        <v>2660</v>
      </c>
      <c r="Q73">
        <f t="shared" si="5"/>
        <v>-337.17419999999993</v>
      </c>
      <c r="R73">
        <f t="shared" si="6"/>
        <v>-416.88430000000017</v>
      </c>
      <c r="S73">
        <f t="shared" si="4"/>
        <v>-337.17419999999993</v>
      </c>
    </row>
    <row r="74" spans="1:19" x14ac:dyDescent="0.25">
      <c r="A74" t="s">
        <v>806</v>
      </c>
      <c r="B74" t="s">
        <v>796</v>
      </c>
      <c r="C74">
        <v>8</v>
      </c>
      <c r="D74">
        <v>53</v>
      </c>
      <c r="E74">
        <v>28</v>
      </c>
      <c r="F74">
        <v>226</v>
      </c>
      <c r="G74">
        <v>7314</v>
      </c>
      <c r="H74">
        <v>15</v>
      </c>
      <c r="I74">
        <v>217</v>
      </c>
      <c r="J74">
        <v>159</v>
      </c>
      <c r="K74">
        <v>5748</v>
      </c>
      <c r="L74">
        <v>17</v>
      </c>
      <c r="M74">
        <v>2274</v>
      </c>
      <c r="N74">
        <v>2</v>
      </c>
      <c r="O74">
        <v>1020</v>
      </c>
      <c r="Q74">
        <f t="shared" si="5"/>
        <v>-37.937700000000177</v>
      </c>
      <c r="R74">
        <f t="shared" si="6"/>
        <v>-231.51380000000003</v>
      </c>
      <c r="S74">
        <f t="shared" si="4"/>
        <v>-37.937700000000177</v>
      </c>
    </row>
    <row r="75" spans="1:19" x14ac:dyDescent="0.25">
      <c r="A75" t="s">
        <v>807</v>
      </c>
      <c r="B75" t="s">
        <v>796</v>
      </c>
      <c r="C75">
        <v>7</v>
      </c>
      <c r="D75">
        <v>91</v>
      </c>
      <c r="E75">
        <v>28</v>
      </c>
      <c r="F75">
        <v>302</v>
      </c>
      <c r="G75">
        <v>7827</v>
      </c>
      <c r="H75">
        <v>19</v>
      </c>
      <c r="I75">
        <v>456</v>
      </c>
      <c r="J75">
        <v>151</v>
      </c>
      <c r="K75">
        <v>7152</v>
      </c>
      <c r="L75">
        <v>301</v>
      </c>
      <c r="M75">
        <v>3379</v>
      </c>
      <c r="N75">
        <v>0</v>
      </c>
      <c r="O75">
        <v>4387</v>
      </c>
      <c r="Q75">
        <f t="shared" si="5"/>
        <v>-1610.4685999999997</v>
      </c>
      <c r="R75">
        <f t="shared" si="6"/>
        <v>-195.69119999999998</v>
      </c>
      <c r="S75">
        <f t="shared" si="4"/>
        <v>-195.69119999999998</v>
      </c>
    </row>
    <row r="76" spans="1:19" x14ac:dyDescent="0.25">
      <c r="A76" t="s">
        <v>808</v>
      </c>
      <c r="B76" t="s">
        <v>796</v>
      </c>
      <c r="C76">
        <v>11</v>
      </c>
      <c r="D76">
        <v>47</v>
      </c>
      <c r="E76">
        <v>44</v>
      </c>
      <c r="F76">
        <v>227</v>
      </c>
      <c r="G76">
        <v>5732</v>
      </c>
      <c r="H76">
        <v>35</v>
      </c>
      <c r="I76">
        <v>308</v>
      </c>
      <c r="J76">
        <v>86</v>
      </c>
      <c r="K76">
        <v>4569</v>
      </c>
      <c r="L76">
        <v>34</v>
      </c>
      <c r="M76">
        <v>2138</v>
      </c>
      <c r="N76">
        <v>2</v>
      </c>
      <c r="O76">
        <v>789</v>
      </c>
      <c r="Q76">
        <f t="shared" si="5"/>
        <v>-765.12660000000005</v>
      </c>
      <c r="R76">
        <f t="shared" si="6"/>
        <v>-96.450400000000059</v>
      </c>
      <c r="S76">
        <f t="shared" si="4"/>
        <v>-96.450400000000059</v>
      </c>
    </row>
    <row r="77" spans="1:19" x14ac:dyDescent="0.25">
      <c r="A77" t="s">
        <v>809</v>
      </c>
      <c r="B77" t="s">
        <v>796</v>
      </c>
      <c r="C77">
        <v>9</v>
      </c>
      <c r="D77">
        <v>57</v>
      </c>
      <c r="E77">
        <v>23</v>
      </c>
      <c r="F77">
        <v>274</v>
      </c>
      <c r="G77">
        <v>6594</v>
      </c>
      <c r="H77">
        <v>38</v>
      </c>
      <c r="I77">
        <v>301</v>
      </c>
      <c r="J77">
        <v>116</v>
      </c>
      <c r="K77">
        <v>5188</v>
      </c>
      <c r="L77">
        <v>42</v>
      </c>
      <c r="M77">
        <v>2308</v>
      </c>
      <c r="N77">
        <v>4</v>
      </c>
      <c r="O77">
        <v>940</v>
      </c>
      <c r="Q77">
        <f t="shared" si="5"/>
        <v>-284.11140000000023</v>
      </c>
      <c r="R77">
        <f t="shared" si="6"/>
        <v>-150.30749999999995</v>
      </c>
      <c r="S77">
        <f t="shared" si="4"/>
        <v>-150.30749999999995</v>
      </c>
    </row>
    <row r="78" spans="1:19" x14ac:dyDescent="0.25">
      <c r="A78" t="s">
        <v>810</v>
      </c>
      <c r="B78" t="s">
        <v>796</v>
      </c>
      <c r="C78">
        <v>3</v>
      </c>
      <c r="D78">
        <v>36</v>
      </c>
      <c r="E78">
        <v>35</v>
      </c>
      <c r="F78">
        <v>253</v>
      </c>
      <c r="G78">
        <v>6415</v>
      </c>
      <c r="H78">
        <v>44</v>
      </c>
      <c r="I78">
        <v>296</v>
      </c>
      <c r="J78">
        <v>61</v>
      </c>
      <c r="K78">
        <v>5247</v>
      </c>
      <c r="L78">
        <v>103</v>
      </c>
      <c r="M78">
        <v>1943</v>
      </c>
      <c r="N78">
        <v>2</v>
      </c>
      <c r="O78">
        <v>3665</v>
      </c>
      <c r="Q78">
        <f t="shared" si="5"/>
        <v>-379.95050000000037</v>
      </c>
      <c r="R78">
        <f t="shared" si="6"/>
        <v>-161.12099999999998</v>
      </c>
      <c r="S78">
        <f t="shared" si="4"/>
        <v>-161.12099999999998</v>
      </c>
    </row>
    <row r="79" spans="1:19" x14ac:dyDescent="0.25">
      <c r="A79" t="s">
        <v>811</v>
      </c>
      <c r="B79" t="s">
        <v>796</v>
      </c>
      <c r="C79">
        <v>0</v>
      </c>
      <c r="D79">
        <v>55</v>
      </c>
      <c r="E79">
        <v>0</v>
      </c>
      <c r="F79">
        <v>177</v>
      </c>
      <c r="G79">
        <v>3734</v>
      </c>
      <c r="H79">
        <v>16</v>
      </c>
      <c r="I79">
        <v>254</v>
      </c>
      <c r="J79">
        <v>95</v>
      </c>
      <c r="K79">
        <v>1759</v>
      </c>
      <c r="L79">
        <v>133</v>
      </c>
      <c r="M79">
        <v>1071</v>
      </c>
      <c r="N79">
        <v>0</v>
      </c>
      <c r="O79">
        <v>984</v>
      </c>
      <c r="Q79">
        <f t="shared" si="5"/>
        <v>-793.57510000000002</v>
      </c>
      <c r="R79">
        <f t="shared" si="6"/>
        <v>-65.313500000000005</v>
      </c>
      <c r="S79">
        <f t="shared" si="4"/>
        <v>-65.313500000000005</v>
      </c>
    </row>
    <row r="80" spans="1:19" x14ac:dyDescent="0.25">
      <c r="A80" t="s">
        <v>812</v>
      </c>
      <c r="B80" t="s">
        <v>796</v>
      </c>
      <c r="C80">
        <v>1</v>
      </c>
      <c r="D80">
        <v>51</v>
      </c>
      <c r="E80">
        <v>33</v>
      </c>
      <c r="F80">
        <v>259</v>
      </c>
      <c r="G80">
        <v>4991</v>
      </c>
      <c r="H80">
        <v>23</v>
      </c>
      <c r="I80">
        <v>263</v>
      </c>
      <c r="J80">
        <v>90</v>
      </c>
      <c r="K80">
        <v>4354</v>
      </c>
      <c r="L80">
        <v>231</v>
      </c>
      <c r="M80">
        <v>1836</v>
      </c>
      <c r="N80">
        <v>0</v>
      </c>
      <c r="O80">
        <v>1332</v>
      </c>
      <c r="Q80">
        <f t="shared" si="5"/>
        <v>-142.78189999999995</v>
      </c>
      <c r="R80">
        <f t="shared" si="6"/>
        <v>-271.94880000000006</v>
      </c>
      <c r="S80">
        <f t="shared" si="4"/>
        <v>-142.78189999999995</v>
      </c>
    </row>
    <row r="81" spans="1:19" x14ac:dyDescent="0.25">
      <c r="A81" t="s">
        <v>813</v>
      </c>
      <c r="B81" t="s">
        <v>796</v>
      </c>
      <c r="C81">
        <v>6</v>
      </c>
      <c r="D81">
        <v>68</v>
      </c>
      <c r="E81">
        <v>47</v>
      </c>
      <c r="F81">
        <v>310</v>
      </c>
      <c r="G81">
        <v>6002</v>
      </c>
      <c r="H81">
        <v>43</v>
      </c>
      <c r="I81">
        <v>311</v>
      </c>
      <c r="J81">
        <v>77</v>
      </c>
      <c r="K81">
        <v>6557</v>
      </c>
      <c r="L81">
        <v>75</v>
      </c>
      <c r="M81">
        <v>2214</v>
      </c>
      <c r="N81">
        <v>8</v>
      </c>
      <c r="O81">
        <v>1060</v>
      </c>
      <c r="Q81">
        <f t="shared" si="5"/>
        <v>-43.802300000000287</v>
      </c>
      <c r="R81">
        <f t="shared" si="6"/>
        <v>-148.13149999999996</v>
      </c>
      <c r="S81">
        <f t="shared" si="4"/>
        <v>-43.802300000000287</v>
      </c>
    </row>
    <row r="82" spans="1:19" x14ac:dyDescent="0.25">
      <c r="A82" t="s">
        <v>814</v>
      </c>
      <c r="B82" t="s">
        <v>796</v>
      </c>
      <c r="C82">
        <v>1</v>
      </c>
      <c r="D82">
        <v>38</v>
      </c>
      <c r="E82">
        <v>32</v>
      </c>
      <c r="F82">
        <v>241</v>
      </c>
      <c r="G82">
        <v>5385</v>
      </c>
      <c r="H82">
        <v>19</v>
      </c>
      <c r="I82">
        <v>308</v>
      </c>
      <c r="J82">
        <v>105</v>
      </c>
      <c r="K82">
        <v>5374</v>
      </c>
      <c r="L82">
        <v>21</v>
      </c>
      <c r="M82">
        <v>1815</v>
      </c>
      <c r="N82">
        <v>2</v>
      </c>
      <c r="O82">
        <v>665</v>
      </c>
      <c r="Q82">
        <f t="shared" si="5"/>
        <v>-740.18419999999969</v>
      </c>
      <c r="R82">
        <f t="shared" si="6"/>
        <v>-330.84530000000001</v>
      </c>
      <c r="S82">
        <f t="shared" si="4"/>
        <v>-330.84530000000001</v>
      </c>
    </row>
    <row r="83" spans="1:19" x14ac:dyDescent="0.25">
      <c r="A83" t="s">
        <v>815</v>
      </c>
      <c r="B83" t="s">
        <v>796</v>
      </c>
      <c r="C83">
        <v>6</v>
      </c>
      <c r="D83">
        <v>28</v>
      </c>
      <c r="E83">
        <v>8</v>
      </c>
      <c r="F83">
        <v>180</v>
      </c>
      <c r="G83">
        <v>5500</v>
      </c>
      <c r="H83">
        <v>15</v>
      </c>
      <c r="I83">
        <v>307</v>
      </c>
      <c r="J83">
        <v>133</v>
      </c>
      <c r="K83">
        <v>3138</v>
      </c>
      <c r="L83">
        <v>462</v>
      </c>
      <c r="M83">
        <v>1379</v>
      </c>
      <c r="N83">
        <v>2</v>
      </c>
      <c r="O83">
        <v>2559</v>
      </c>
      <c r="Q83">
        <f t="shared" si="5"/>
        <v>-1270.6103000000003</v>
      </c>
      <c r="R83">
        <f t="shared" si="6"/>
        <v>-244.08950000000002</v>
      </c>
      <c r="S83">
        <f t="shared" si="4"/>
        <v>-244.08950000000002</v>
      </c>
    </row>
    <row r="84" spans="1:19" x14ac:dyDescent="0.25">
      <c r="A84" t="s">
        <v>816</v>
      </c>
      <c r="B84" t="s">
        <v>796</v>
      </c>
      <c r="C84">
        <v>2</v>
      </c>
      <c r="D84">
        <v>40</v>
      </c>
      <c r="E84">
        <v>12</v>
      </c>
      <c r="F84">
        <v>252</v>
      </c>
      <c r="G84">
        <v>4813</v>
      </c>
      <c r="H84">
        <v>16</v>
      </c>
      <c r="I84">
        <v>316</v>
      </c>
      <c r="J84">
        <v>88</v>
      </c>
      <c r="K84">
        <v>4335</v>
      </c>
      <c r="L84">
        <v>135</v>
      </c>
      <c r="M84">
        <v>1917</v>
      </c>
      <c r="N84">
        <v>1</v>
      </c>
      <c r="O84">
        <v>885</v>
      </c>
      <c r="Q84">
        <f t="shared" si="5"/>
        <v>-739.56410000000005</v>
      </c>
      <c r="R84">
        <f t="shared" si="6"/>
        <v>-377.66300000000001</v>
      </c>
      <c r="S84">
        <f t="shared" si="4"/>
        <v>-377.66300000000001</v>
      </c>
    </row>
    <row r="85" spans="1:19" x14ac:dyDescent="0.25">
      <c r="A85" t="s">
        <v>817</v>
      </c>
      <c r="B85" t="s">
        <v>796</v>
      </c>
      <c r="C85">
        <v>4</v>
      </c>
      <c r="D85">
        <v>49</v>
      </c>
      <c r="E85">
        <v>36</v>
      </c>
      <c r="F85">
        <v>274</v>
      </c>
      <c r="G85">
        <v>5205</v>
      </c>
      <c r="H85">
        <v>7</v>
      </c>
      <c r="I85">
        <v>397</v>
      </c>
      <c r="J85">
        <v>79</v>
      </c>
      <c r="K85">
        <v>6326</v>
      </c>
      <c r="L85">
        <v>39</v>
      </c>
      <c r="M85">
        <v>2342</v>
      </c>
      <c r="N85">
        <v>2</v>
      </c>
      <c r="O85">
        <v>1673</v>
      </c>
      <c r="Q85">
        <f t="shared" si="5"/>
        <v>-1364.8869000000004</v>
      </c>
      <c r="R85">
        <f t="shared" si="6"/>
        <v>-467.52939999999995</v>
      </c>
      <c r="S85">
        <f t="shared" si="4"/>
        <v>-467.52939999999995</v>
      </c>
    </row>
    <row r="86" spans="1:19" x14ac:dyDescent="0.25">
      <c r="A86" t="s">
        <v>818</v>
      </c>
      <c r="B86" t="s">
        <v>796</v>
      </c>
      <c r="C86">
        <v>1</v>
      </c>
      <c r="D86">
        <v>30</v>
      </c>
      <c r="E86">
        <v>19</v>
      </c>
      <c r="F86">
        <v>195</v>
      </c>
      <c r="G86">
        <v>4033</v>
      </c>
      <c r="H86">
        <v>34</v>
      </c>
      <c r="I86">
        <v>206</v>
      </c>
      <c r="J86">
        <v>54</v>
      </c>
      <c r="K86">
        <v>3702</v>
      </c>
      <c r="L86">
        <v>29</v>
      </c>
      <c r="M86">
        <v>1480</v>
      </c>
      <c r="N86">
        <v>0</v>
      </c>
      <c r="O86">
        <v>510</v>
      </c>
      <c r="Q86">
        <f t="shared" si="5"/>
        <v>-86.185300000000097</v>
      </c>
      <c r="R86">
        <f t="shared" si="6"/>
        <v>-111.55540000000002</v>
      </c>
      <c r="S86">
        <f t="shared" si="4"/>
        <v>-86.185300000000097</v>
      </c>
    </row>
    <row r="87" spans="1:19" x14ac:dyDescent="0.25">
      <c r="A87" t="s">
        <v>819</v>
      </c>
      <c r="B87" t="s">
        <v>796</v>
      </c>
      <c r="C87">
        <v>1</v>
      </c>
      <c r="D87">
        <v>11</v>
      </c>
      <c r="E87">
        <v>19</v>
      </c>
      <c r="F87">
        <v>234</v>
      </c>
      <c r="G87">
        <v>4478</v>
      </c>
      <c r="H87">
        <v>22</v>
      </c>
      <c r="I87">
        <v>225</v>
      </c>
      <c r="J87">
        <v>66</v>
      </c>
      <c r="K87">
        <v>3811</v>
      </c>
      <c r="L87">
        <v>23</v>
      </c>
      <c r="M87">
        <v>1653</v>
      </c>
      <c r="N87">
        <v>0</v>
      </c>
      <c r="O87">
        <v>585</v>
      </c>
      <c r="Q87">
        <f t="shared" si="5"/>
        <v>-4.2294000000001688</v>
      </c>
      <c r="R87">
        <f t="shared" si="6"/>
        <v>-445.14329999999995</v>
      </c>
      <c r="S87">
        <f t="shared" si="4"/>
        <v>-4.2294000000001688</v>
      </c>
    </row>
    <row r="88" spans="1:19" x14ac:dyDescent="0.25">
      <c r="C88" t="s">
        <v>2451</v>
      </c>
      <c r="D88" t="s">
        <v>2452</v>
      </c>
      <c r="E88" t="s">
        <v>2453</v>
      </c>
      <c r="F88" t="s">
        <v>2454</v>
      </c>
      <c r="G88" t="s">
        <v>2455</v>
      </c>
      <c r="H88" t="s">
        <v>2456</v>
      </c>
      <c r="I88" t="s">
        <v>2457</v>
      </c>
      <c r="J88" t="s">
        <v>2458</v>
      </c>
      <c r="K88" t="s">
        <v>1</v>
      </c>
      <c r="L88" t="s">
        <v>2</v>
      </c>
      <c r="M88" t="s">
        <v>4</v>
      </c>
      <c r="N88" t="s">
        <v>5</v>
      </c>
      <c r="O88" t="s">
        <v>6</v>
      </c>
      <c r="P88" t="s">
        <v>2920</v>
      </c>
      <c r="Q88">
        <v>72.580645161290306</v>
      </c>
      <c r="R88">
        <v>69.354838709677395</v>
      </c>
      <c r="S88">
        <v>98.387096774193594</v>
      </c>
    </row>
    <row r="89" spans="1:19" x14ac:dyDescent="0.25">
      <c r="P89" t="s">
        <v>2921</v>
      </c>
      <c r="Q89">
        <v>100</v>
      </c>
      <c r="R89">
        <v>100</v>
      </c>
      <c r="S89">
        <v>100</v>
      </c>
    </row>
    <row r="90" spans="1:19" x14ac:dyDescent="0.25">
      <c r="P90" t="s">
        <v>2922</v>
      </c>
      <c r="Q90">
        <v>80.232558139534902</v>
      </c>
      <c r="R90">
        <v>77.906976744186096</v>
      </c>
      <c r="S90">
        <v>98.837209302325604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5DD43-A852-4A3A-922F-1F591E9255BA}">
  <dimension ref="A1:U60"/>
  <sheetViews>
    <sheetView topLeftCell="C40" workbookViewId="0">
      <selection activeCell="U57" sqref="U57"/>
    </sheetView>
  </sheetViews>
  <sheetFormatPr defaultRowHeight="15" x14ac:dyDescent="0.25"/>
  <cols>
    <col min="1" max="1" width="23.140625" customWidth="1"/>
    <col min="3" max="3" width="14.5703125" customWidth="1"/>
    <col min="4" max="4" width="17.7109375" customWidth="1"/>
    <col min="5" max="5" width="16.5703125" customWidth="1"/>
    <col min="6" max="6" width="4.28515625" customWidth="1"/>
  </cols>
  <sheetData>
    <row r="1" spans="1:21" x14ac:dyDescent="0.25">
      <c r="A1" t="s">
        <v>820</v>
      </c>
      <c r="B1" t="s">
        <v>731</v>
      </c>
      <c r="C1" t="s">
        <v>731</v>
      </c>
      <c r="D1" t="s">
        <v>731</v>
      </c>
      <c r="E1" t="s">
        <v>731</v>
      </c>
      <c r="F1" t="s">
        <v>821</v>
      </c>
      <c r="G1" t="s">
        <v>822</v>
      </c>
      <c r="H1" t="s">
        <v>823</v>
      </c>
      <c r="I1" t="s">
        <v>824</v>
      </c>
      <c r="J1" t="s">
        <v>825</v>
      </c>
      <c r="K1" t="s">
        <v>826</v>
      </c>
      <c r="L1" t="s">
        <v>827</v>
      </c>
      <c r="M1" t="s">
        <v>828</v>
      </c>
      <c r="N1" t="s">
        <v>829</v>
      </c>
      <c r="O1" t="s">
        <v>830</v>
      </c>
      <c r="P1" t="s">
        <v>831</v>
      </c>
      <c r="Q1" t="s">
        <v>832</v>
      </c>
      <c r="R1" t="s">
        <v>833</v>
      </c>
      <c r="S1" t="s">
        <v>834</v>
      </c>
      <c r="U1" t="s">
        <v>7</v>
      </c>
    </row>
    <row r="2" spans="1:21" x14ac:dyDescent="0.25">
      <c r="A2" t="s">
        <v>835</v>
      </c>
      <c r="B2" t="s">
        <v>836</v>
      </c>
      <c r="C2" t="s">
        <v>837</v>
      </c>
      <c r="D2" t="s">
        <v>838</v>
      </c>
      <c r="E2" t="s">
        <v>839</v>
      </c>
      <c r="F2" t="s">
        <v>840</v>
      </c>
      <c r="G2">
        <v>41</v>
      </c>
      <c r="H2">
        <v>70</v>
      </c>
      <c r="I2">
        <v>0</v>
      </c>
      <c r="J2">
        <v>669</v>
      </c>
      <c r="K2">
        <v>5315</v>
      </c>
      <c r="L2">
        <v>314</v>
      </c>
      <c r="M2">
        <v>241</v>
      </c>
      <c r="N2">
        <v>158</v>
      </c>
      <c r="O2">
        <v>31025</v>
      </c>
      <c r="P2">
        <v>1451</v>
      </c>
      <c r="Q2">
        <v>12749</v>
      </c>
      <c r="R2">
        <v>0</v>
      </c>
      <c r="S2">
        <v>18382</v>
      </c>
      <c r="U2">
        <f>-7.9946 -7.1725*J2 +6.9103*M2 +5.7519*P2</f>
        <v>5204.9921000000004</v>
      </c>
    </row>
    <row r="3" spans="1:21" x14ac:dyDescent="0.25">
      <c r="A3" t="s">
        <v>841</v>
      </c>
      <c r="B3" t="s">
        <v>836</v>
      </c>
      <c r="C3" t="s">
        <v>837</v>
      </c>
      <c r="D3" t="s">
        <v>842</v>
      </c>
      <c r="E3" t="s">
        <v>839</v>
      </c>
      <c r="F3" t="s">
        <v>843</v>
      </c>
      <c r="G3">
        <v>27</v>
      </c>
      <c r="H3">
        <v>14</v>
      </c>
      <c r="I3">
        <v>12</v>
      </c>
      <c r="J3">
        <v>539</v>
      </c>
      <c r="K3">
        <v>3215</v>
      </c>
      <c r="L3">
        <v>22</v>
      </c>
      <c r="M3">
        <v>106</v>
      </c>
      <c r="N3">
        <v>41</v>
      </c>
      <c r="O3">
        <v>28420</v>
      </c>
      <c r="P3">
        <v>24</v>
      </c>
      <c r="Q3">
        <v>5254</v>
      </c>
      <c r="R3">
        <v>0</v>
      </c>
      <c r="S3">
        <v>3461</v>
      </c>
      <c r="U3">
        <f t="shared" ref="U3:U59" si="0">-7.9946 -7.1725*J3 +6.9103*M3 +5.7519*P3</f>
        <v>-3003.4347000000002</v>
      </c>
    </row>
    <row r="4" spans="1:21" x14ac:dyDescent="0.25">
      <c r="A4" t="s">
        <v>844</v>
      </c>
      <c r="B4" t="s">
        <v>836</v>
      </c>
      <c r="C4" t="s">
        <v>845</v>
      </c>
      <c r="D4" t="s">
        <v>838</v>
      </c>
      <c r="E4" t="s">
        <v>846</v>
      </c>
      <c r="F4" t="s">
        <v>847</v>
      </c>
      <c r="G4" s="10">
        <v>14</v>
      </c>
      <c r="H4" s="10">
        <v>0</v>
      </c>
      <c r="I4" s="10">
        <v>0</v>
      </c>
      <c r="J4" s="10">
        <v>1608</v>
      </c>
      <c r="K4" s="10">
        <v>4268</v>
      </c>
      <c r="L4" s="10">
        <v>44</v>
      </c>
      <c r="M4" s="10">
        <v>272</v>
      </c>
      <c r="N4" s="10">
        <v>37</v>
      </c>
      <c r="O4" s="10">
        <v>31934</v>
      </c>
      <c r="P4" s="10">
        <v>4398</v>
      </c>
      <c r="Q4" s="10">
        <v>12276</v>
      </c>
      <c r="R4" s="10">
        <v>0</v>
      </c>
      <c r="S4" s="10">
        <v>8862</v>
      </c>
      <c r="U4">
        <f t="shared" si="0"/>
        <v>15635.083199999997</v>
      </c>
    </row>
    <row r="5" spans="1:21" x14ac:dyDescent="0.25">
      <c r="A5" t="s">
        <v>848</v>
      </c>
      <c r="B5" t="s">
        <v>836</v>
      </c>
      <c r="C5" t="s">
        <v>845</v>
      </c>
      <c r="D5" t="s">
        <v>842</v>
      </c>
      <c r="E5" t="s">
        <v>846</v>
      </c>
      <c r="F5" t="s">
        <v>849</v>
      </c>
      <c r="G5" s="10">
        <v>5</v>
      </c>
      <c r="H5" s="10">
        <v>0</v>
      </c>
      <c r="I5" s="10">
        <v>5</v>
      </c>
      <c r="J5" s="10">
        <v>709</v>
      </c>
      <c r="K5" s="10">
        <v>3998</v>
      </c>
      <c r="L5" s="10">
        <v>56</v>
      </c>
      <c r="M5" s="10">
        <v>312</v>
      </c>
      <c r="N5" s="10">
        <v>26</v>
      </c>
      <c r="O5" s="10">
        <v>25358</v>
      </c>
      <c r="P5" s="10">
        <v>390</v>
      </c>
      <c r="Q5" s="10">
        <v>7630</v>
      </c>
      <c r="R5" s="10">
        <v>0</v>
      </c>
      <c r="S5" s="10">
        <v>3909</v>
      </c>
      <c r="U5">
        <f t="shared" si="0"/>
        <v>-694.04249999999956</v>
      </c>
    </row>
    <row r="6" spans="1:21" x14ac:dyDescent="0.25">
      <c r="A6" t="s">
        <v>850</v>
      </c>
      <c r="B6" t="s">
        <v>836</v>
      </c>
      <c r="C6" t="s">
        <v>845</v>
      </c>
      <c r="D6" t="s">
        <v>838</v>
      </c>
      <c r="E6" t="s">
        <v>851</v>
      </c>
      <c r="F6" t="s">
        <v>852</v>
      </c>
      <c r="G6">
        <v>0</v>
      </c>
      <c r="H6">
        <v>0</v>
      </c>
      <c r="I6">
        <v>0</v>
      </c>
      <c r="J6">
        <v>665</v>
      </c>
      <c r="K6">
        <v>3799</v>
      </c>
      <c r="L6">
        <v>2</v>
      </c>
      <c r="M6">
        <v>204</v>
      </c>
      <c r="N6">
        <v>44</v>
      </c>
      <c r="O6">
        <v>30030</v>
      </c>
      <c r="P6">
        <v>636</v>
      </c>
      <c r="Q6">
        <v>7139</v>
      </c>
      <c r="R6">
        <v>0</v>
      </c>
      <c r="S6">
        <v>3923</v>
      </c>
      <c r="U6">
        <f t="shared" si="0"/>
        <v>290.20249999999942</v>
      </c>
    </row>
    <row r="7" spans="1:21" x14ac:dyDescent="0.25">
      <c r="A7" t="s">
        <v>853</v>
      </c>
      <c r="B7" t="s">
        <v>836</v>
      </c>
      <c r="C7" t="s">
        <v>845</v>
      </c>
      <c r="D7" t="s">
        <v>842</v>
      </c>
      <c r="E7" t="s">
        <v>851</v>
      </c>
      <c r="F7" t="s">
        <v>854</v>
      </c>
      <c r="G7">
        <v>4</v>
      </c>
      <c r="H7">
        <v>0</v>
      </c>
      <c r="I7">
        <v>16</v>
      </c>
      <c r="J7">
        <v>541</v>
      </c>
      <c r="K7">
        <v>2986</v>
      </c>
      <c r="L7">
        <v>4</v>
      </c>
      <c r="M7">
        <v>112</v>
      </c>
      <c r="N7">
        <v>48</v>
      </c>
      <c r="O7">
        <v>29809</v>
      </c>
      <c r="P7">
        <v>96</v>
      </c>
      <c r="Q7">
        <v>7102</v>
      </c>
      <c r="R7">
        <v>0</v>
      </c>
      <c r="S7">
        <v>2388</v>
      </c>
      <c r="U7">
        <f t="shared" si="0"/>
        <v>-2562.1811000000002</v>
      </c>
    </row>
    <row r="8" spans="1:21" x14ac:dyDescent="0.25">
      <c r="A8" t="s">
        <v>855</v>
      </c>
      <c r="B8" t="s">
        <v>836</v>
      </c>
      <c r="C8" t="s">
        <v>845</v>
      </c>
      <c r="D8" t="s">
        <v>838</v>
      </c>
      <c r="E8" t="s">
        <v>856</v>
      </c>
      <c r="F8" t="s">
        <v>857</v>
      </c>
      <c r="G8" s="10">
        <v>21</v>
      </c>
      <c r="H8" s="10">
        <v>0</v>
      </c>
      <c r="I8" s="10">
        <v>0</v>
      </c>
      <c r="J8" s="10">
        <v>696</v>
      </c>
      <c r="K8" s="10">
        <v>3778</v>
      </c>
      <c r="L8" s="10">
        <v>38</v>
      </c>
      <c r="M8" s="10">
        <v>144</v>
      </c>
      <c r="N8" s="10">
        <v>286</v>
      </c>
      <c r="O8" s="10">
        <v>28778</v>
      </c>
      <c r="P8" s="10">
        <v>76</v>
      </c>
      <c r="Q8" s="10">
        <v>7875</v>
      </c>
      <c r="R8" s="10">
        <v>0</v>
      </c>
      <c r="S8" s="10">
        <v>4932</v>
      </c>
      <c r="U8" s="9">
        <f t="shared" si="0"/>
        <v>-3567.8270000000002</v>
      </c>
    </row>
    <row r="9" spans="1:21" x14ac:dyDescent="0.25">
      <c r="A9" t="s">
        <v>858</v>
      </c>
      <c r="B9" t="s">
        <v>836</v>
      </c>
      <c r="C9" t="s">
        <v>845</v>
      </c>
      <c r="D9" t="s">
        <v>842</v>
      </c>
      <c r="E9" t="s">
        <v>856</v>
      </c>
      <c r="F9" t="s">
        <v>859</v>
      </c>
      <c r="G9" s="10">
        <v>7</v>
      </c>
      <c r="H9" s="10">
        <v>0</v>
      </c>
      <c r="I9" s="10">
        <v>7</v>
      </c>
      <c r="J9" s="10">
        <v>546</v>
      </c>
      <c r="K9" s="10">
        <v>3521</v>
      </c>
      <c r="L9" s="10">
        <v>66</v>
      </c>
      <c r="M9" s="10">
        <v>289</v>
      </c>
      <c r="N9" s="10">
        <v>2</v>
      </c>
      <c r="O9" s="10">
        <v>27022</v>
      </c>
      <c r="P9" s="10">
        <v>42</v>
      </c>
      <c r="Q9" s="10">
        <v>7413</v>
      </c>
      <c r="R9" s="10">
        <v>0</v>
      </c>
      <c r="S9" s="10">
        <v>3549</v>
      </c>
      <c r="U9">
        <f t="shared" si="0"/>
        <v>-1685.5231000000003</v>
      </c>
    </row>
    <row r="10" spans="1:21" x14ac:dyDescent="0.25">
      <c r="A10" t="s">
        <v>860</v>
      </c>
      <c r="B10" t="s">
        <v>836</v>
      </c>
      <c r="C10" t="s">
        <v>845</v>
      </c>
      <c r="D10" t="s">
        <v>838</v>
      </c>
      <c r="E10" t="s">
        <v>861</v>
      </c>
      <c r="F10" t="s">
        <v>862</v>
      </c>
      <c r="G10">
        <v>4</v>
      </c>
      <c r="H10">
        <v>102</v>
      </c>
      <c r="I10">
        <v>0</v>
      </c>
      <c r="J10">
        <v>1475</v>
      </c>
      <c r="K10">
        <v>3767</v>
      </c>
      <c r="L10">
        <v>0</v>
      </c>
      <c r="M10">
        <v>170</v>
      </c>
      <c r="N10">
        <v>2</v>
      </c>
      <c r="O10">
        <v>42338</v>
      </c>
      <c r="P10">
        <v>7132</v>
      </c>
      <c r="Q10">
        <v>15034</v>
      </c>
      <c r="R10">
        <v>0</v>
      </c>
      <c r="S10">
        <v>17235</v>
      </c>
      <c r="U10">
        <f t="shared" si="0"/>
        <v>31609.869699999996</v>
      </c>
    </row>
    <row r="11" spans="1:21" x14ac:dyDescent="0.25">
      <c r="A11" t="s">
        <v>863</v>
      </c>
      <c r="B11" t="s">
        <v>836</v>
      </c>
      <c r="C11" t="s">
        <v>845</v>
      </c>
      <c r="D11" t="s">
        <v>842</v>
      </c>
      <c r="E11" t="s">
        <v>861</v>
      </c>
      <c r="F11" t="s">
        <v>864</v>
      </c>
      <c r="G11">
        <v>6</v>
      </c>
      <c r="H11">
        <v>1</v>
      </c>
      <c r="I11">
        <v>0</v>
      </c>
      <c r="J11">
        <v>955</v>
      </c>
      <c r="K11">
        <v>2909</v>
      </c>
      <c r="L11">
        <v>38</v>
      </c>
      <c r="M11">
        <v>381</v>
      </c>
      <c r="N11">
        <v>38</v>
      </c>
      <c r="O11">
        <v>14801</v>
      </c>
      <c r="P11">
        <v>196</v>
      </c>
      <c r="Q11">
        <v>4849</v>
      </c>
      <c r="R11">
        <v>0</v>
      </c>
      <c r="S11">
        <v>2220</v>
      </c>
      <c r="U11">
        <f t="shared" si="0"/>
        <v>-3097.5353999999998</v>
      </c>
    </row>
    <row r="12" spans="1:21" x14ac:dyDescent="0.25">
      <c r="A12" t="s">
        <v>865</v>
      </c>
      <c r="B12" t="s">
        <v>836</v>
      </c>
      <c r="C12" t="s">
        <v>845</v>
      </c>
      <c r="D12" t="s">
        <v>838</v>
      </c>
      <c r="E12" t="s">
        <v>866</v>
      </c>
      <c r="F12" t="s">
        <v>867</v>
      </c>
      <c r="G12" s="10">
        <v>6</v>
      </c>
      <c r="H12" s="10">
        <v>0</v>
      </c>
      <c r="I12" s="10">
        <v>0</v>
      </c>
      <c r="J12" s="10">
        <v>1099</v>
      </c>
      <c r="K12" s="10">
        <v>2876</v>
      </c>
      <c r="L12" s="10">
        <v>198</v>
      </c>
      <c r="M12" s="10">
        <v>184</v>
      </c>
      <c r="N12" s="10">
        <v>14</v>
      </c>
      <c r="O12" s="10">
        <v>36038</v>
      </c>
      <c r="P12" s="10">
        <v>5563</v>
      </c>
      <c r="Q12" s="10">
        <v>11831</v>
      </c>
      <c r="R12" s="10">
        <v>0</v>
      </c>
      <c r="S12" s="10">
        <v>18999</v>
      </c>
      <c r="U12">
        <f t="shared" si="0"/>
        <v>25378.7428</v>
      </c>
    </row>
    <row r="13" spans="1:21" x14ac:dyDescent="0.25">
      <c r="A13" t="s">
        <v>868</v>
      </c>
      <c r="B13" t="s">
        <v>836</v>
      </c>
      <c r="C13" t="s">
        <v>845</v>
      </c>
      <c r="D13" t="s">
        <v>842</v>
      </c>
      <c r="E13" t="s">
        <v>866</v>
      </c>
      <c r="F13" t="s">
        <v>869</v>
      </c>
      <c r="G13" s="10">
        <v>9</v>
      </c>
      <c r="H13" s="10">
        <v>41</v>
      </c>
      <c r="I13" s="10">
        <v>14</v>
      </c>
      <c r="J13" s="10">
        <v>748</v>
      </c>
      <c r="K13" s="10">
        <v>2694</v>
      </c>
      <c r="L13" s="10">
        <v>170</v>
      </c>
      <c r="M13" s="10">
        <v>220</v>
      </c>
      <c r="N13" s="10">
        <v>91</v>
      </c>
      <c r="O13" s="10">
        <v>22189</v>
      </c>
      <c r="P13" s="10">
        <v>178</v>
      </c>
      <c r="Q13" s="10">
        <v>5341</v>
      </c>
      <c r="R13" s="10">
        <v>0</v>
      </c>
      <c r="S13" s="10">
        <v>2860</v>
      </c>
      <c r="U13">
        <f t="shared" si="0"/>
        <v>-2828.9204000000004</v>
      </c>
    </row>
    <row r="14" spans="1:21" x14ac:dyDescent="0.25">
      <c r="A14" t="s">
        <v>870</v>
      </c>
      <c r="B14" t="s">
        <v>836</v>
      </c>
      <c r="C14" t="s">
        <v>845</v>
      </c>
      <c r="D14" t="s">
        <v>838</v>
      </c>
      <c r="E14" t="s">
        <v>871</v>
      </c>
      <c r="F14" t="s">
        <v>872</v>
      </c>
      <c r="G14">
        <v>12</v>
      </c>
      <c r="H14">
        <v>0</v>
      </c>
      <c r="I14">
        <v>10</v>
      </c>
      <c r="J14">
        <v>677</v>
      </c>
      <c r="K14">
        <v>2669</v>
      </c>
      <c r="L14">
        <v>0</v>
      </c>
      <c r="M14">
        <v>222</v>
      </c>
      <c r="N14">
        <v>57</v>
      </c>
      <c r="O14">
        <v>28070</v>
      </c>
      <c r="P14">
        <v>178</v>
      </c>
      <c r="Q14">
        <v>4516</v>
      </c>
      <c r="R14">
        <v>0</v>
      </c>
      <c r="S14">
        <v>1319</v>
      </c>
      <c r="U14" s="9">
        <f t="shared" si="0"/>
        <v>-2305.8523</v>
      </c>
    </row>
    <row r="15" spans="1:21" x14ac:dyDescent="0.25">
      <c r="A15" t="s">
        <v>873</v>
      </c>
      <c r="B15" t="s">
        <v>836</v>
      </c>
      <c r="C15" t="s">
        <v>845</v>
      </c>
      <c r="D15" t="s">
        <v>842</v>
      </c>
      <c r="E15" t="s">
        <v>871</v>
      </c>
      <c r="F15" t="s">
        <v>874</v>
      </c>
      <c r="G15">
        <v>11</v>
      </c>
      <c r="H15">
        <v>0</v>
      </c>
      <c r="I15">
        <v>0</v>
      </c>
      <c r="J15">
        <v>309</v>
      </c>
      <c r="K15">
        <v>2765</v>
      </c>
      <c r="L15">
        <v>18</v>
      </c>
      <c r="M15">
        <v>162</v>
      </c>
      <c r="N15">
        <v>0</v>
      </c>
      <c r="O15">
        <v>24557</v>
      </c>
      <c r="P15">
        <v>184</v>
      </c>
      <c r="Q15">
        <v>2926</v>
      </c>
      <c r="R15">
        <v>0</v>
      </c>
      <c r="S15">
        <v>1911</v>
      </c>
      <c r="U15">
        <f t="shared" si="0"/>
        <v>-46.478900000000067</v>
      </c>
    </row>
    <row r="16" spans="1:21" x14ac:dyDescent="0.25">
      <c r="A16" t="s">
        <v>875</v>
      </c>
      <c r="B16" t="s">
        <v>836</v>
      </c>
      <c r="C16" t="s">
        <v>845</v>
      </c>
      <c r="D16" t="s">
        <v>838</v>
      </c>
      <c r="E16" t="s">
        <v>876</v>
      </c>
      <c r="F16" t="s">
        <v>877</v>
      </c>
      <c r="G16" s="10">
        <v>8</v>
      </c>
      <c r="H16" s="10">
        <v>0</v>
      </c>
      <c r="I16" s="10">
        <v>0</v>
      </c>
      <c r="J16" s="10">
        <v>690</v>
      </c>
      <c r="K16" s="10">
        <v>3193</v>
      </c>
      <c r="L16" s="10">
        <v>56</v>
      </c>
      <c r="M16" s="10">
        <v>199</v>
      </c>
      <c r="N16" s="10">
        <v>113</v>
      </c>
      <c r="O16" s="10">
        <v>32582</v>
      </c>
      <c r="P16" s="10">
        <v>1517</v>
      </c>
      <c r="Q16" s="10">
        <v>7264</v>
      </c>
      <c r="R16" s="10">
        <v>0</v>
      </c>
      <c r="S16" s="10">
        <v>4318</v>
      </c>
      <c r="U16">
        <f t="shared" si="0"/>
        <v>5143.7623999999987</v>
      </c>
    </row>
    <row r="17" spans="1:21" x14ac:dyDescent="0.25">
      <c r="A17" t="s">
        <v>878</v>
      </c>
      <c r="B17" t="s">
        <v>836</v>
      </c>
      <c r="C17" t="s">
        <v>845</v>
      </c>
      <c r="D17" t="s">
        <v>842</v>
      </c>
      <c r="E17" t="s">
        <v>876</v>
      </c>
      <c r="F17" t="s">
        <v>879</v>
      </c>
      <c r="G17" s="10">
        <v>0</v>
      </c>
      <c r="H17" s="10">
        <v>0</v>
      </c>
      <c r="I17" s="10">
        <v>10</v>
      </c>
      <c r="J17" s="10">
        <v>668</v>
      </c>
      <c r="K17" s="10">
        <v>4099</v>
      </c>
      <c r="L17" s="10">
        <v>100</v>
      </c>
      <c r="M17" s="10">
        <v>228</v>
      </c>
      <c r="N17" s="10">
        <v>164</v>
      </c>
      <c r="O17" s="10">
        <v>39374</v>
      </c>
      <c r="P17" s="10">
        <v>192</v>
      </c>
      <c r="Q17" s="10">
        <v>7127</v>
      </c>
      <c r="R17" s="10">
        <v>0</v>
      </c>
      <c r="S17" s="10">
        <v>5365</v>
      </c>
      <c r="U17">
        <f t="shared" si="0"/>
        <v>-2119.3114000000005</v>
      </c>
    </row>
    <row r="18" spans="1:21" x14ac:dyDescent="0.25">
      <c r="A18" t="s">
        <v>880</v>
      </c>
      <c r="B18" t="s">
        <v>836</v>
      </c>
      <c r="C18" t="s">
        <v>881</v>
      </c>
      <c r="D18" t="s">
        <v>838</v>
      </c>
      <c r="E18" t="s">
        <v>882</v>
      </c>
      <c r="F18" t="s">
        <v>883</v>
      </c>
      <c r="G18">
        <v>32</v>
      </c>
      <c r="H18">
        <v>0</v>
      </c>
      <c r="I18">
        <v>68</v>
      </c>
      <c r="J18">
        <v>1139</v>
      </c>
      <c r="K18">
        <v>5851</v>
      </c>
      <c r="L18">
        <v>18</v>
      </c>
      <c r="M18">
        <v>136</v>
      </c>
      <c r="N18">
        <v>219</v>
      </c>
      <c r="O18">
        <v>40308</v>
      </c>
      <c r="P18">
        <v>6580</v>
      </c>
      <c r="Q18">
        <v>9267</v>
      </c>
      <c r="R18">
        <v>0</v>
      </c>
      <c r="S18">
        <v>16229</v>
      </c>
      <c r="U18">
        <f t="shared" si="0"/>
        <v>30609.830699999999</v>
      </c>
    </row>
    <row r="19" spans="1:21" x14ac:dyDescent="0.25">
      <c r="A19" t="s">
        <v>884</v>
      </c>
      <c r="B19" t="s">
        <v>836</v>
      </c>
      <c r="C19" t="s">
        <v>881</v>
      </c>
      <c r="D19" t="s">
        <v>842</v>
      </c>
      <c r="E19" t="s">
        <v>882</v>
      </c>
      <c r="F19" t="s">
        <v>885</v>
      </c>
      <c r="G19">
        <v>2</v>
      </c>
      <c r="H19">
        <v>69</v>
      </c>
      <c r="I19">
        <v>0</v>
      </c>
      <c r="J19">
        <v>840</v>
      </c>
      <c r="K19">
        <v>3403</v>
      </c>
      <c r="L19">
        <v>0</v>
      </c>
      <c r="M19">
        <v>372</v>
      </c>
      <c r="N19">
        <v>12</v>
      </c>
      <c r="O19">
        <v>20184</v>
      </c>
      <c r="P19">
        <v>32</v>
      </c>
      <c r="Q19">
        <v>5250</v>
      </c>
      <c r="R19">
        <v>0</v>
      </c>
      <c r="S19">
        <v>874</v>
      </c>
      <c r="U19">
        <f t="shared" si="0"/>
        <v>-3278.2022000000002</v>
      </c>
    </row>
    <row r="20" spans="1:21" x14ac:dyDescent="0.25">
      <c r="A20" t="s">
        <v>886</v>
      </c>
      <c r="B20" t="s">
        <v>836</v>
      </c>
      <c r="C20" t="s">
        <v>881</v>
      </c>
      <c r="D20" t="s">
        <v>838</v>
      </c>
      <c r="E20" t="s">
        <v>887</v>
      </c>
      <c r="F20" t="s">
        <v>888</v>
      </c>
      <c r="G20" s="10">
        <v>1</v>
      </c>
      <c r="H20" s="10">
        <v>15</v>
      </c>
      <c r="I20" s="10">
        <v>39</v>
      </c>
      <c r="J20" s="10">
        <v>1109</v>
      </c>
      <c r="K20" s="10">
        <v>4918</v>
      </c>
      <c r="L20" s="10">
        <v>191</v>
      </c>
      <c r="M20" s="10">
        <v>291</v>
      </c>
      <c r="N20" s="10">
        <v>28</v>
      </c>
      <c r="O20" s="10">
        <v>21693</v>
      </c>
      <c r="P20" s="10">
        <v>18145</v>
      </c>
      <c r="Q20" s="10">
        <v>9564</v>
      </c>
      <c r="R20" s="10">
        <v>0</v>
      </c>
      <c r="S20" s="10">
        <v>18879</v>
      </c>
      <c r="U20">
        <f t="shared" si="0"/>
        <v>98416.825700000001</v>
      </c>
    </row>
    <row r="21" spans="1:21" x14ac:dyDescent="0.25">
      <c r="A21" t="s">
        <v>889</v>
      </c>
      <c r="B21" t="s">
        <v>836</v>
      </c>
      <c r="C21" t="s">
        <v>881</v>
      </c>
      <c r="D21" t="s">
        <v>842</v>
      </c>
      <c r="E21" t="s">
        <v>887</v>
      </c>
      <c r="F21" t="s">
        <v>890</v>
      </c>
      <c r="G21" s="10">
        <v>26</v>
      </c>
      <c r="H21" s="10">
        <v>12</v>
      </c>
      <c r="I21" s="10">
        <v>19</v>
      </c>
      <c r="J21" s="10">
        <v>1056</v>
      </c>
      <c r="K21" s="10">
        <v>4375</v>
      </c>
      <c r="L21" s="10">
        <v>261</v>
      </c>
      <c r="M21" s="10">
        <v>284</v>
      </c>
      <c r="N21" s="10">
        <v>47</v>
      </c>
      <c r="O21" s="10">
        <v>25399</v>
      </c>
      <c r="P21" s="10">
        <v>976</v>
      </c>
      <c r="Q21" s="10">
        <v>7133</v>
      </c>
      <c r="R21" s="10">
        <v>0</v>
      </c>
      <c r="S21" s="10">
        <v>3561</v>
      </c>
      <c r="U21">
        <f t="shared" si="0"/>
        <v>-5.7750000000005457</v>
      </c>
    </row>
    <row r="22" spans="1:21" x14ac:dyDescent="0.25">
      <c r="A22" t="s">
        <v>891</v>
      </c>
      <c r="B22" t="s">
        <v>836</v>
      </c>
      <c r="C22" t="s">
        <v>881</v>
      </c>
      <c r="D22" t="s">
        <v>838</v>
      </c>
      <c r="E22" t="s">
        <v>892</v>
      </c>
      <c r="F22" t="s">
        <v>893</v>
      </c>
      <c r="G22">
        <v>10</v>
      </c>
      <c r="H22">
        <v>25</v>
      </c>
      <c r="I22">
        <v>24</v>
      </c>
      <c r="J22">
        <v>1165</v>
      </c>
      <c r="K22">
        <v>4705</v>
      </c>
      <c r="L22">
        <v>62</v>
      </c>
      <c r="M22">
        <v>100</v>
      </c>
      <c r="N22">
        <v>108</v>
      </c>
      <c r="O22">
        <v>20474</v>
      </c>
      <c r="P22">
        <v>15986</v>
      </c>
      <c r="Q22">
        <v>12010</v>
      </c>
      <c r="R22">
        <v>0</v>
      </c>
      <c r="S22">
        <v>20291</v>
      </c>
      <c r="U22">
        <f t="shared" si="0"/>
        <v>84276.946299999996</v>
      </c>
    </row>
    <row r="23" spans="1:21" x14ac:dyDescent="0.25">
      <c r="A23" t="s">
        <v>894</v>
      </c>
      <c r="B23" t="s">
        <v>836</v>
      </c>
      <c r="C23" t="s">
        <v>881</v>
      </c>
      <c r="D23" t="s">
        <v>842</v>
      </c>
      <c r="E23" t="s">
        <v>892</v>
      </c>
      <c r="F23" t="s">
        <v>895</v>
      </c>
      <c r="G23">
        <v>2</v>
      </c>
      <c r="H23">
        <v>0</v>
      </c>
      <c r="I23">
        <v>0</v>
      </c>
      <c r="J23">
        <v>785</v>
      </c>
      <c r="K23">
        <v>3133</v>
      </c>
      <c r="L23">
        <v>0</v>
      </c>
      <c r="M23">
        <v>212</v>
      </c>
      <c r="N23">
        <v>122</v>
      </c>
      <c r="O23">
        <v>19416</v>
      </c>
      <c r="P23">
        <v>128</v>
      </c>
      <c r="Q23">
        <v>5106</v>
      </c>
      <c r="R23">
        <v>0</v>
      </c>
      <c r="S23">
        <v>2367</v>
      </c>
      <c r="U23">
        <f t="shared" si="0"/>
        <v>-3437.1803000000009</v>
      </c>
    </row>
    <row r="24" spans="1:21" x14ac:dyDescent="0.25">
      <c r="A24" t="s">
        <v>896</v>
      </c>
      <c r="B24" t="s">
        <v>836</v>
      </c>
      <c r="C24" t="s">
        <v>881</v>
      </c>
      <c r="D24" t="s">
        <v>838</v>
      </c>
      <c r="E24" t="s">
        <v>897</v>
      </c>
      <c r="F24" t="s">
        <v>898</v>
      </c>
      <c r="G24" s="10">
        <v>13</v>
      </c>
      <c r="H24" s="10">
        <v>23</v>
      </c>
      <c r="I24" s="10">
        <v>22</v>
      </c>
      <c r="J24" s="10">
        <v>328</v>
      </c>
      <c r="K24" s="10">
        <v>1977</v>
      </c>
      <c r="L24" s="10">
        <v>272</v>
      </c>
      <c r="M24" s="10">
        <v>107</v>
      </c>
      <c r="N24" s="10">
        <v>49</v>
      </c>
      <c r="O24" s="10">
        <v>9299</v>
      </c>
      <c r="P24" s="10">
        <v>3887</v>
      </c>
      <c r="Q24" s="10">
        <v>3608</v>
      </c>
      <c r="R24" s="10">
        <v>64</v>
      </c>
      <c r="S24" s="10">
        <v>5358</v>
      </c>
      <c r="U24">
        <f t="shared" si="0"/>
        <v>20736.462800000001</v>
      </c>
    </row>
    <row r="25" spans="1:21" x14ac:dyDescent="0.25">
      <c r="A25" t="s">
        <v>899</v>
      </c>
      <c r="B25" t="s">
        <v>836</v>
      </c>
      <c r="C25" t="s">
        <v>881</v>
      </c>
      <c r="D25" t="s">
        <v>842</v>
      </c>
      <c r="E25" t="s">
        <v>897</v>
      </c>
      <c r="F25" t="s">
        <v>900</v>
      </c>
      <c r="G25" s="10">
        <v>4</v>
      </c>
      <c r="H25" s="10">
        <v>0</v>
      </c>
      <c r="I25" s="10">
        <v>0</v>
      </c>
      <c r="J25" s="10">
        <v>660</v>
      </c>
      <c r="K25" s="10">
        <v>4480</v>
      </c>
      <c r="L25" s="10">
        <v>79</v>
      </c>
      <c r="M25" s="10">
        <v>279</v>
      </c>
      <c r="N25" s="10">
        <v>96</v>
      </c>
      <c r="O25" s="10">
        <v>25128</v>
      </c>
      <c r="P25" s="10">
        <v>86</v>
      </c>
      <c r="Q25" s="10">
        <v>5714</v>
      </c>
      <c r="R25" s="10">
        <v>0</v>
      </c>
      <c r="S25" s="10">
        <v>2513</v>
      </c>
      <c r="U25">
        <f t="shared" si="0"/>
        <v>-2319.2075000000004</v>
      </c>
    </row>
    <row r="26" spans="1:21" x14ac:dyDescent="0.25">
      <c r="A26" t="s">
        <v>901</v>
      </c>
      <c r="B26" t="s">
        <v>836</v>
      </c>
      <c r="C26" t="s">
        <v>881</v>
      </c>
      <c r="D26" t="s">
        <v>838</v>
      </c>
      <c r="E26" t="s">
        <v>902</v>
      </c>
      <c r="F26" t="s">
        <v>903</v>
      </c>
      <c r="G26">
        <v>2</v>
      </c>
      <c r="H26">
        <v>0</v>
      </c>
      <c r="I26">
        <v>94</v>
      </c>
      <c r="J26">
        <v>857</v>
      </c>
      <c r="K26">
        <v>5313</v>
      </c>
      <c r="L26">
        <v>90</v>
      </c>
      <c r="M26">
        <v>97</v>
      </c>
      <c r="N26">
        <v>72</v>
      </c>
      <c r="O26">
        <v>18894</v>
      </c>
      <c r="P26">
        <v>11200</v>
      </c>
      <c r="Q26">
        <v>7288</v>
      </c>
      <c r="R26">
        <v>0</v>
      </c>
      <c r="S26">
        <v>5641</v>
      </c>
      <c r="U26">
        <f t="shared" si="0"/>
        <v>58936.752</v>
      </c>
    </row>
    <row r="27" spans="1:21" x14ac:dyDescent="0.25">
      <c r="A27" t="s">
        <v>904</v>
      </c>
      <c r="B27" t="s">
        <v>836</v>
      </c>
      <c r="C27" t="s">
        <v>881</v>
      </c>
      <c r="D27" t="s">
        <v>842</v>
      </c>
      <c r="E27" t="s">
        <v>902</v>
      </c>
      <c r="F27" t="s">
        <v>905</v>
      </c>
      <c r="G27">
        <v>13</v>
      </c>
      <c r="H27">
        <v>0</v>
      </c>
      <c r="I27">
        <v>0</v>
      </c>
      <c r="J27">
        <v>665</v>
      </c>
      <c r="K27">
        <v>2181</v>
      </c>
      <c r="L27">
        <v>0</v>
      </c>
      <c r="M27">
        <v>125</v>
      </c>
      <c r="N27">
        <v>5</v>
      </c>
      <c r="O27">
        <v>14847</v>
      </c>
      <c r="P27">
        <v>577</v>
      </c>
      <c r="Q27">
        <v>3768</v>
      </c>
      <c r="R27">
        <v>0</v>
      </c>
      <c r="S27">
        <v>3269</v>
      </c>
      <c r="U27">
        <f t="shared" si="0"/>
        <v>-595.07330000000047</v>
      </c>
    </row>
    <row r="28" spans="1:21" x14ac:dyDescent="0.25">
      <c r="A28" t="s">
        <v>906</v>
      </c>
      <c r="B28" t="s">
        <v>836</v>
      </c>
      <c r="C28" t="s">
        <v>881</v>
      </c>
      <c r="D28" t="s">
        <v>838</v>
      </c>
      <c r="E28" t="s">
        <v>907</v>
      </c>
      <c r="F28" t="s">
        <v>908</v>
      </c>
      <c r="G28" s="10">
        <v>4</v>
      </c>
      <c r="H28" s="10">
        <v>0</v>
      </c>
      <c r="I28" s="10">
        <v>2</v>
      </c>
      <c r="J28" s="10">
        <v>1574</v>
      </c>
      <c r="K28" s="10">
        <v>4013</v>
      </c>
      <c r="L28" s="10">
        <v>74</v>
      </c>
      <c r="M28" s="10">
        <v>338</v>
      </c>
      <c r="N28" s="10">
        <v>329</v>
      </c>
      <c r="O28" s="10">
        <v>34900</v>
      </c>
      <c r="P28" s="10">
        <v>6107</v>
      </c>
      <c r="Q28" s="10">
        <v>11299</v>
      </c>
      <c r="R28" s="10">
        <v>0</v>
      </c>
      <c r="S28" s="10">
        <v>24897</v>
      </c>
      <c r="U28">
        <f t="shared" si="0"/>
        <v>26165.025099999999</v>
      </c>
    </row>
    <row r="29" spans="1:21" x14ac:dyDescent="0.25">
      <c r="A29" t="s">
        <v>909</v>
      </c>
      <c r="B29" t="s">
        <v>836</v>
      </c>
      <c r="C29" t="s">
        <v>881</v>
      </c>
      <c r="D29" t="s">
        <v>842</v>
      </c>
      <c r="E29" t="s">
        <v>907</v>
      </c>
      <c r="F29" t="s">
        <v>910</v>
      </c>
      <c r="G29" s="10">
        <v>13</v>
      </c>
      <c r="H29" s="10">
        <v>11</v>
      </c>
      <c r="I29" s="10">
        <v>0</v>
      </c>
      <c r="J29" s="10">
        <v>1078</v>
      </c>
      <c r="K29" s="10">
        <v>3535</v>
      </c>
      <c r="L29" s="10">
        <v>0</v>
      </c>
      <c r="M29" s="10">
        <v>425</v>
      </c>
      <c r="N29" s="10">
        <v>146</v>
      </c>
      <c r="O29" s="10">
        <v>21782</v>
      </c>
      <c r="P29" s="10">
        <v>110</v>
      </c>
      <c r="Q29" s="10">
        <v>6703</v>
      </c>
      <c r="R29" s="10">
        <v>0</v>
      </c>
      <c r="S29" s="10">
        <v>3724</v>
      </c>
      <c r="U29">
        <f t="shared" si="0"/>
        <v>-4170.3630999999996</v>
      </c>
    </row>
    <row r="30" spans="1:21" x14ac:dyDescent="0.25">
      <c r="A30" t="s">
        <v>911</v>
      </c>
      <c r="B30" t="s">
        <v>836</v>
      </c>
      <c r="C30" t="s">
        <v>881</v>
      </c>
      <c r="D30" t="s">
        <v>838</v>
      </c>
      <c r="E30" t="s">
        <v>912</v>
      </c>
      <c r="F30" t="s">
        <v>913</v>
      </c>
      <c r="G30">
        <v>7</v>
      </c>
      <c r="H30">
        <v>0</v>
      </c>
      <c r="I30">
        <v>0</v>
      </c>
      <c r="J30">
        <v>744</v>
      </c>
      <c r="K30">
        <v>2045</v>
      </c>
      <c r="L30">
        <v>0</v>
      </c>
      <c r="M30">
        <v>178</v>
      </c>
      <c r="N30">
        <v>86</v>
      </c>
      <c r="O30">
        <v>20914</v>
      </c>
      <c r="P30">
        <v>8599</v>
      </c>
      <c r="Q30">
        <v>8762</v>
      </c>
      <c r="R30">
        <v>0</v>
      </c>
      <c r="S30">
        <v>15552</v>
      </c>
      <c r="U30">
        <f t="shared" si="0"/>
        <v>45346.286899999999</v>
      </c>
    </row>
    <row r="31" spans="1:21" x14ac:dyDescent="0.25">
      <c r="A31" t="s">
        <v>914</v>
      </c>
      <c r="B31" t="s">
        <v>836</v>
      </c>
      <c r="C31" t="s">
        <v>881</v>
      </c>
      <c r="D31" t="s">
        <v>842</v>
      </c>
      <c r="E31" t="s">
        <v>912</v>
      </c>
      <c r="F31" t="s">
        <v>915</v>
      </c>
      <c r="G31">
        <v>2</v>
      </c>
      <c r="H31">
        <v>0</v>
      </c>
      <c r="I31">
        <v>8</v>
      </c>
      <c r="J31">
        <v>773</v>
      </c>
      <c r="K31">
        <v>3803</v>
      </c>
      <c r="L31">
        <v>0</v>
      </c>
      <c r="M31">
        <v>210</v>
      </c>
      <c r="N31">
        <v>8</v>
      </c>
      <c r="O31">
        <v>38558</v>
      </c>
      <c r="P31">
        <v>18</v>
      </c>
      <c r="Q31">
        <v>6943</v>
      </c>
      <c r="R31">
        <v>0</v>
      </c>
      <c r="S31">
        <v>2641</v>
      </c>
      <c r="U31">
        <f t="shared" si="0"/>
        <v>-3997.6399000000001</v>
      </c>
    </row>
    <row r="32" spans="1:21" x14ac:dyDescent="0.25">
      <c r="A32" t="s">
        <v>916</v>
      </c>
      <c r="B32" t="s">
        <v>836</v>
      </c>
      <c r="C32" t="s">
        <v>881</v>
      </c>
      <c r="D32" t="s">
        <v>838</v>
      </c>
      <c r="E32" t="s">
        <v>917</v>
      </c>
      <c r="F32" t="s">
        <v>918</v>
      </c>
      <c r="G32" s="10">
        <v>14</v>
      </c>
      <c r="H32" s="10">
        <v>0</v>
      </c>
      <c r="I32" s="10">
        <v>22</v>
      </c>
      <c r="J32" s="10">
        <v>1112</v>
      </c>
      <c r="K32" s="10">
        <v>3324</v>
      </c>
      <c r="L32" s="10">
        <v>1208</v>
      </c>
      <c r="M32" s="10">
        <v>211</v>
      </c>
      <c r="N32" s="10">
        <v>14</v>
      </c>
      <c r="O32" s="10">
        <v>19151</v>
      </c>
      <c r="P32" s="10">
        <v>3850</v>
      </c>
      <c r="Q32" s="10">
        <v>7305</v>
      </c>
      <c r="R32" s="10">
        <v>0</v>
      </c>
      <c r="S32" s="10">
        <v>15611</v>
      </c>
      <c r="U32">
        <f t="shared" si="0"/>
        <v>15619.073699999997</v>
      </c>
    </row>
    <row r="33" spans="1:21" x14ac:dyDescent="0.25">
      <c r="A33" t="s">
        <v>919</v>
      </c>
      <c r="B33" t="s">
        <v>836</v>
      </c>
      <c r="C33" t="s">
        <v>881</v>
      </c>
      <c r="D33" t="s">
        <v>842</v>
      </c>
      <c r="E33" t="s">
        <v>917</v>
      </c>
      <c r="F33" t="s">
        <v>920</v>
      </c>
      <c r="G33" s="10">
        <v>2</v>
      </c>
      <c r="H33" s="10">
        <v>30</v>
      </c>
      <c r="I33" s="10">
        <v>0</v>
      </c>
      <c r="J33" s="10">
        <v>495</v>
      </c>
      <c r="K33" s="10">
        <v>3283</v>
      </c>
      <c r="L33" s="10">
        <v>94</v>
      </c>
      <c r="M33" s="10">
        <v>492</v>
      </c>
      <c r="N33" s="10">
        <v>69</v>
      </c>
      <c r="O33" s="10">
        <v>22035</v>
      </c>
      <c r="P33" s="10">
        <v>18</v>
      </c>
      <c r="Q33" s="10">
        <v>5855</v>
      </c>
      <c r="R33" s="10">
        <v>0</v>
      </c>
      <c r="S33" s="10">
        <v>1298</v>
      </c>
      <c r="U33">
        <f t="shared" si="0"/>
        <v>-54.980300000000227</v>
      </c>
    </row>
    <row r="34" spans="1:21" x14ac:dyDescent="0.25">
      <c r="A34" t="s">
        <v>921</v>
      </c>
      <c r="B34" t="s">
        <v>836</v>
      </c>
      <c r="C34" t="s">
        <v>881</v>
      </c>
      <c r="D34" t="s">
        <v>838</v>
      </c>
      <c r="E34" t="s">
        <v>922</v>
      </c>
      <c r="F34" t="s">
        <v>923</v>
      </c>
      <c r="G34">
        <v>27</v>
      </c>
      <c r="H34">
        <v>11</v>
      </c>
      <c r="I34">
        <v>6</v>
      </c>
      <c r="J34">
        <v>1146</v>
      </c>
      <c r="K34">
        <v>5715</v>
      </c>
      <c r="L34">
        <v>294</v>
      </c>
      <c r="M34">
        <v>301</v>
      </c>
      <c r="N34">
        <v>184</v>
      </c>
      <c r="O34">
        <v>30615</v>
      </c>
      <c r="P34">
        <v>2246</v>
      </c>
      <c r="Q34">
        <v>12355</v>
      </c>
      <c r="R34">
        <v>0</v>
      </c>
      <c r="S34">
        <v>7305</v>
      </c>
      <c r="U34">
        <f t="shared" si="0"/>
        <v>6771.0881000000008</v>
      </c>
    </row>
    <row r="35" spans="1:21" x14ac:dyDescent="0.25">
      <c r="A35" t="s">
        <v>924</v>
      </c>
      <c r="B35" t="s">
        <v>836</v>
      </c>
      <c r="C35" t="s">
        <v>881</v>
      </c>
      <c r="D35" t="s">
        <v>842</v>
      </c>
      <c r="E35" t="s">
        <v>925</v>
      </c>
      <c r="F35" t="s">
        <v>926</v>
      </c>
      <c r="G35">
        <v>24</v>
      </c>
      <c r="H35">
        <v>8</v>
      </c>
      <c r="I35">
        <v>12</v>
      </c>
      <c r="J35">
        <v>960</v>
      </c>
      <c r="K35">
        <v>5016</v>
      </c>
      <c r="L35">
        <v>260</v>
      </c>
      <c r="M35">
        <v>211</v>
      </c>
      <c r="N35">
        <v>101</v>
      </c>
      <c r="O35">
        <v>36412</v>
      </c>
      <c r="P35">
        <v>15480</v>
      </c>
      <c r="Q35">
        <v>10726</v>
      </c>
      <c r="R35">
        <v>0</v>
      </c>
      <c r="S35">
        <v>24167</v>
      </c>
      <c r="U35" s="1">
        <f t="shared" si="0"/>
        <v>83603.890699999989</v>
      </c>
    </row>
    <row r="36" spans="1:21" x14ac:dyDescent="0.25">
      <c r="A36" t="s">
        <v>927</v>
      </c>
      <c r="B36" t="s">
        <v>836</v>
      </c>
      <c r="C36" t="s">
        <v>837</v>
      </c>
      <c r="D36" t="s">
        <v>838</v>
      </c>
      <c r="E36" t="s">
        <v>928</v>
      </c>
      <c r="F36" t="s">
        <v>929</v>
      </c>
      <c r="G36" s="10">
        <v>37</v>
      </c>
      <c r="H36" s="10">
        <v>0</v>
      </c>
      <c r="I36" s="10">
        <v>4</v>
      </c>
      <c r="J36" s="10">
        <v>777</v>
      </c>
      <c r="K36" s="10">
        <v>3967</v>
      </c>
      <c r="L36" s="10">
        <v>1092</v>
      </c>
      <c r="M36" s="10">
        <v>324</v>
      </c>
      <c r="N36" s="10">
        <v>73</v>
      </c>
      <c r="O36" s="10">
        <v>22578</v>
      </c>
      <c r="P36" s="10">
        <v>8766</v>
      </c>
      <c r="Q36" s="10">
        <v>7371</v>
      </c>
      <c r="R36" s="10">
        <v>0</v>
      </c>
      <c r="S36" s="10">
        <v>12493</v>
      </c>
      <c r="U36">
        <f t="shared" si="0"/>
        <v>47079.065500000004</v>
      </c>
    </row>
    <row r="37" spans="1:21" x14ac:dyDescent="0.25">
      <c r="A37" t="s">
        <v>930</v>
      </c>
      <c r="B37" t="s">
        <v>836</v>
      </c>
      <c r="C37" t="s">
        <v>837</v>
      </c>
      <c r="D37" t="s">
        <v>842</v>
      </c>
      <c r="E37" t="s">
        <v>928</v>
      </c>
      <c r="F37" t="s">
        <v>931</v>
      </c>
      <c r="G37" s="10">
        <v>16</v>
      </c>
      <c r="H37" s="10">
        <v>0</v>
      </c>
      <c r="I37" s="10">
        <v>3</v>
      </c>
      <c r="J37" s="10">
        <v>813</v>
      </c>
      <c r="K37" s="10">
        <v>2828</v>
      </c>
      <c r="L37" s="10">
        <v>82</v>
      </c>
      <c r="M37" s="10">
        <v>223</v>
      </c>
      <c r="N37" s="10">
        <v>46</v>
      </c>
      <c r="O37" s="10">
        <v>30819</v>
      </c>
      <c r="P37" s="10">
        <v>52</v>
      </c>
      <c r="Q37" s="10">
        <v>6446</v>
      </c>
      <c r="R37" s="10">
        <v>0</v>
      </c>
      <c r="S37" s="10">
        <v>2469</v>
      </c>
      <c r="U37">
        <f t="shared" si="0"/>
        <v>-3999.1414000000004</v>
      </c>
    </row>
    <row r="38" spans="1:21" x14ac:dyDescent="0.25">
      <c r="A38" t="s">
        <v>932</v>
      </c>
      <c r="B38" t="s">
        <v>836</v>
      </c>
      <c r="C38" t="s">
        <v>837</v>
      </c>
      <c r="D38" t="s">
        <v>838</v>
      </c>
      <c r="E38" t="s">
        <v>933</v>
      </c>
      <c r="F38" t="s">
        <v>934</v>
      </c>
      <c r="G38">
        <v>20</v>
      </c>
      <c r="H38">
        <v>34</v>
      </c>
      <c r="I38">
        <v>12</v>
      </c>
      <c r="J38">
        <v>1232</v>
      </c>
      <c r="K38">
        <v>4754</v>
      </c>
      <c r="L38">
        <v>605</v>
      </c>
      <c r="M38">
        <v>275</v>
      </c>
      <c r="N38">
        <v>202</v>
      </c>
      <c r="O38">
        <v>23239</v>
      </c>
      <c r="P38">
        <v>6468</v>
      </c>
      <c r="Q38">
        <v>10826</v>
      </c>
      <c r="R38">
        <v>0</v>
      </c>
      <c r="S38">
        <v>17464</v>
      </c>
      <c r="U38">
        <f t="shared" si="0"/>
        <v>30259.107100000001</v>
      </c>
    </row>
    <row r="39" spans="1:21" x14ac:dyDescent="0.25">
      <c r="A39" t="s">
        <v>935</v>
      </c>
      <c r="B39" t="s">
        <v>836</v>
      </c>
      <c r="C39" t="s">
        <v>837</v>
      </c>
      <c r="D39" t="s">
        <v>842</v>
      </c>
      <c r="E39" t="s">
        <v>933</v>
      </c>
      <c r="F39" t="s">
        <v>936</v>
      </c>
      <c r="G39">
        <v>561</v>
      </c>
      <c r="H39">
        <v>2</v>
      </c>
      <c r="I39">
        <v>44</v>
      </c>
      <c r="J39">
        <v>431</v>
      </c>
      <c r="K39">
        <v>2691</v>
      </c>
      <c r="L39">
        <v>150</v>
      </c>
      <c r="M39">
        <v>210</v>
      </c>
      <c r="N39">
        <v>48</v>
      </c>
      <c r="O39">
        <v>7468</v>
      </c>
      <c r="P39">
        <v>120</v>
      </c>
      <c r="Q39">
        <v>1128</v>
      </c>
      <c r="R39">
        <v>0</v>
      </c>
      <c r="S39">
        <v>455</v>
      </c>
      <c r="U39">
        <f t="shared" si="0"/>
        <v>-957.95110000000034</v>
      </c>
    </row>
    <row r="40" spans="1:21" x14ac:dyDescent="0.25">
      <c r="A40" t="s">
        <v>937</v>
      </c>
      <c r="B40" t="s">
        <v>836</v>
      </c>
      <c r="C40" t="s">
        <v>837</v>
      </c>
      <c r="D40" t="s">
        <v>838</v>
      </c>
      <c r="E40" t="s">
        <v>938</v>
      </c>
      <c r="F40" t="s">
        <v>939</v>
      </c>
      <c r="G40" s="10">
        <v>8</v>
      </c>
      <c r="H40" s="10">
        <v>20</v>
      </c>
      <c r="I40" s="10">
        <v>0</v>
      </c>
      <c r="J40" s="10">
        <v>720</v>
      </c>
      <c r="K40" s="10">
        <v>3515</v>
      </c>
      <c r="L40" s="10">
        <v>159</v>
      </c>
      <c r="M40" s="10">
        <v>97</v>
      </c>
      <c r="N40" s="10">
        <v>21</v>
      </c>
      <c r="O40" s="10">
        <v>38895</v>
      </c>
      <c r="P40" s="10">
        <v>5203</v>
      </c>
      <c r="Q40" s="10">
        <v>8208</v>
      </c>
      <c r="R40" s="10">
        <v>0</v>
      </c>
      <c r="S40" s="10">
        <v>5411</v>
      </c>
      <c r="U40">
        <f t="shared" si="0"/>
        <v>25425.2402</v>
      </c>
    </row>
    <row r="41" spans="1:21" x14ac:dyDescent="0.25">
      <c r="A41" t="s">
        <v>940</v>
      </c>
      <c r="B41" t="s">
        <v>836</v>
      </c>
      <c r="C41" t="s">
        <v>837</v>
      </c>
      <c r="D41" t="s">
        <v>842</v>
      </c>
      <c r="E41" t="s">
        <v>938</v>
      </c>
      <c r="F41" t="s">
        <v>941</v>
      </c>
      <c r="G41" s="10">
        <v>14</v>
      </c>
      <c r="H41" s="10">
        <v>27</v>
      </c>
      <c r="I41" s="10">
        <v>11</v>
      </c>
      <c r="J41" s="10">
        <v>712</v>
      </c>
      <c r="K41" s="10">
        <v>3433</v>
      </c>
      <c r="L41" s="10">
        <v>0</v>
      </c>
      <c r="M41" s="10">
        <v>150</v>
      </c>
      <c r="N41" s="10">
        <v>16</v>
      </c>
      <c r="O41" s="10">
        <v>22013</v>
      </c>
      <c r="P41" s="10">
        <v>554</v>
      </c>
      <c r="Q41" s="10">
        <v>5893</v>
      </c>
      <c r="R41" s="10">
        <v>0</v>
      </c>
      <c r="S41" s="10">
        <v>2548</v>
      </c>
      <c r="U41">
        <f t="shared" si="0"/>
        <v>-891.71700000000055</v>
      </c>
    </row>
    <row r="42" spans="1:21" x14ac:dyDescent="0.25">
      <c r="A42" t="s">
        <v>942</v>
      </c>
      <c r="B42" t="s">
        <v>836</v>
      </c>
      <c r="C42" t="s">
        <v>837</v>
      </c>
      <c r="D42" t="s">
        <v>838</v>
      </c>
      <c r="E42" t="s">
        <v>943</v>
      </c>
      <c r="F42" t="s">
        <v>944</v>
      </c>
      <c r="G42">
        <v>12</v>
      </c>
      <c r="H42">
        <v>0</v>
      </c>
      <c r="I42">
        <v>0</v>
      </c>
      <c r="J42">
        <v>687</v>
      </c>
      <c r="K42">
        <v>3262</v>
      </c>
      <c r="L42">
        <v>134</v>
      </c>
      <c r="M42">
        <v>236</v>
      </c>
      <c r="N42">
        <v>60</v>
      </c>
      <c r="O42">
        <v>29997</v>
      </c>
      <c r="P42">
        <v>344</v>
      </c>
      <c r="Q42">
        <v>4148</v>
      </c>
      <c r="R42">
        <v>0</v>
      </c>
      <c r="S42">
        <v>3323</v>
      </c>
      <c r="U42" s="9">
        <f t="shared" si="0"/>
        <v>-1326.0177000000003</v>
      </c>
    </row>
    <row r="43" spans="1:21" x14ac:dyDescent="0.25">
      <c r="A43" t="s">
        <v>945</v>
      </c>
      <c r="B43" t="s">
        <v>836</v>
      </c>
      <c r="C43" t="s">
        <v>837</v>
      </c>
      <c r="D43" t="s">
        <v>842</v>
      </c>
      <c r="E43" t="s">
        <v>943</v>
      </c>
      <c r="F43" t="s">
        <v>946</v>
      </c>
      <c r="G43">
        <v>6</v>
      </c>
      <c r="H43">
        <v>2</v>
      </c>
      <c r="I43">
        <v>0</v>
      </c>
      <c r="J43">
        <v>534</v>
      </c>
      <c r="K43">
        <v>1331</v>
      </c>
      <c r="L43">
        <v>8</v>
      </c>
      <c r="M43">
        <v>302</v>
      </c>
      <c r="N43">
        <v>48</v>
      </c>
      <c r="O43">
        <v>11664</v>
      </c>
      <c r="P43">
        <v>268</v>
      </c>
      <c r="Q43">
        <v>3052</v>
      </c>
      <c r="R43">
        <v>0</v>
      </c>
      <c r="S43">
        <v>1494</v>
      </c>
      <c r="U43">
        <f t="shared" si="0"/>
        <v>-209.6898000000001</v>
      </c>
    </row>
    <row r="44" spans="1:21" x14ac:dyDescent="0.25">
      <c r="A44" t="s">
        <v>947</v>
      </c>
      <c r="B44" t="s">
        <v>836</v>
      </c>
      <c r="C44" t="s">
        <v>837</v>
      </c>
      <c r="D44" t="s">
        <v>838</v>
      </c>
      <c r="E44" t="s">
        <v>948</v>
      </c>
      <c r="F44" t="s">
        <v>949</v>
      </c>
      <c r="G44" s="10">
        <v>9</v>
      </c>
      <c r="H44" s="10">
        <v>6</v>
      </c>
      <c r="I44" s="10">
        <v>4</v>
      </c>
      <c r="J44" s="10">
        <v>516</v>
      </c>
      <c r="K44" s="10">
        <v>1858</v>
      </c>
      <c r="L44" s="10">
        <v>236</v>
      </c>
      <c r="M44" s="10">
        <v>166</v>
      </c>
      <c r="N44" s="10">
        <v>25</v>
      </c>
      <c r="O44" s="10">
        <v>10842</v>
      </c>
      <c r="P44" s="10">
        <v>513</v>
      </c>
      <c r="Q44" s="10">
        <v>4028</v>
      </c>
      <c r="R44" s="10">
        <v>0</v>
      </c>
      <c r="S44" s="10">
        <v>3026</v>
      </c>
      <c r="U44">
        <f t="shared" si="0"/>
        <v>388.82990000000018</v>
      </c>
    </row>
    <row r="45" spans="1:21" x14ac:dyDescent="0.25">
      <c r="A45" t="s">
        <v>950</v>
      </c>
      <c r="B45" t="s">
        <v>836</v>
      </c>
      <c r="C45" t="s">
        <v>837</v>
      </c>
      <c r="D45" t="s">
        <v>842</v>
      </c>
      <c r="E45" t="s">
        <v>948</v>
      </c>
      <c r="F45" t="s">
        <v>951</v>
      </c>
      <c r="G45" s="10">
        <v>6</v>
      </c>
      <c r="H45" s="10">
        <v>0</v>
      </c>
      <c r="I45" s="10">
        <v>0</v>
      </c>
      <c r="J45" s="10">
        <v>581</v>
      </c>
      <c r="K45" s="10">
        <v>2946</v>
      </c>
      <c r="L45" s="10">
        <v>44</v>
      </c>
      <c r="M45" s="10">
        <v>152</v>
      </c>
      <c r="N45" s="10">
        <v>56</v>
      </c>
      <c r="O45" s="10">
        <v>21218</v>
      </c>
      <c r="P45" s="10">
        <v>234</v>
      </c>
      <c r="Q45" s="10">
        <v>6655</v>
      </c>
      <c r="R45" s="10">
        <v>0</v>
      </c>
      <c r="S45" s="10">
        <v>3873</v>
      </c>
      <c r="U45">
        <f t="shared" si="0"/>
        <v>-1778.9068999999997</v>
      </c>
    </row>
    <row r="46" spans="1:21" x14ac:dyDescent="0.25">
      <c r="A46" t="s">
        <v>952</v>
      </c>
      <c r="B46" t="s">
        <v>836</v>
      </c>
      <c r="C46" t="s">
        <v>837</v>
      </c>
      <c r="D46" t="s">
        <v>838</v>
      </c>
      <c r="E46" t="s">
        <v>953</v>
      </c>
      <c r="F46" t="s">
        <v>954</v>
      </c>
      <c r="G46">
        <v>5</v>
      </c>
      <c r="H46">
        <v>6</v>
      </c>
      <c r="I46">
        <v>24</v>
      </c>
      <c r="J46">
        <v>746</v>
      </c>
      <c r="K46">
        <v>3161</v>
      </c>
      <c r="L46">
        <v>62</v>
      </c>
      <c r="M46">
        <v>129</v>
      </c>
      <c r="N46">
        <v>0</v>
      </c>
      <c r="O46">
        <v>39756</v>
      </c>
      <c r="P46">
        <v>470</v>
      </c>
      <c r="Q46">
        <v>3345</v>
      </c>
      <c r="R46">
        <v>0</v>
      </c>
      <c r="S46">
        <v>4224</v>
      </c>
      <c r="U46" s="9">
        <f t="shared" si="0"/>
        <v>-1763.8579</v>
      </c>
    </row>
    <row r="47" spans="1:21" x14ac:dyDescent="0.25">
      <c r="A47" t="s">
        <v>955</v>
      </c>
      <c r="B47" t="s">
        <v>836</v>
      </c>
      <c r="C47" t="s">
        <v>837</v>
      </c>
      <c r="D47" t="s">
        <v>842</v>
      </c>
      <c r="E47" t="s">
        <v>953</v>
      </c>
      <c r="F47" t="s">
        <v>956</v>
      </c>
      <c r="G47">
        <v>2</v>
      </c>
      <c r="H47">
        <v>0</v>
      </c>
      <c r="I47">
        <v>0</v>
      </c>
      <c r="J47">
        <v>215</v>
      </c>
      <c r="K47">
        <v>1591</v>
      </c>
      <c r="L47">
        <v>0</v>
      </c>
      <c r="M47">
        <v>122</v>
      </c>
      <c r="N47">
        <v>0</v>
      </c>
      <c r="O47">
        <v>9833</v>
      </c>
      <c r="P47">
        <v>216</v>
      </c>
      <c r="Q47">
        <v>3015</v>
      </c>
      <c r="R47">
        <v>0</v>
      </c>
      <c r="S47">
        <v>945</v>
      </c>
      <c r="U47" s="1">
        <f t="shared" si="0"/>
        <v>535.3848999999999</v>
      </c>
    </row>
    <row r="48" spans="1:21" x14ac:dyDescent="0.25">
      <c r="A48" t="s">
        <v>957</v>
      </c>
      <c r="B48" t="s">
        <v>958</v>
      </c>
      <c r="C48" t="s">
        <v>959</v>
      </c>
      <c r="D48" t="s">
        <v>960</v>
      </c>
      <c r="F48" t="s">
        <v>961</v>
      </c>
      <c r="G48" s="11">
        <v>9</v>
      </c>
      <c r="H48" s="11">
        <v>0</v>
      </c>
      <c r="I48" s="11">
        <v>0</v>
      </c>
      <c r="J48" s="11">
        <v>825</v>
      </c>
      <c r="K48" s="11">
        <v>1386</v>
      </c>
      <c r="L48" s="11">
        <v>0</v>
      </c>
      <c r="M48" s="11">
        <v>243</v>
      </c>
      <c r="N48" s="11">
        <v>5</v>
      </c>
      <c r="O48" s="11">
        <v>26497</v>
      </c>
      <c r="P48" s="11">
        <v>61</v>
      </c>
      <c r="Q48" s="11">
        <v>3192</v>
      </c>
      <c r="R48" s="11">
        <v>0</v>
      </c>
      <c r="S48" s="11">
        <v>591</v>
      </c>
      <c r="U48">
        <f t="shared" si="0"/>
        <v>-3895.2383</v>
      </c>
    </row>
    <row r="49" spans="1:21" x14ac:dyDescent="0.25">
      <c r="A49" t="s">
        <v>962</v>
      </c>
      <c r="B49" t="s">
        <v>958</v>
      </c>
      <c r="C49" t="s">
        <v>959</v>
      </c>
      <c r="D49" t="s">
        <v>960</v>
      </c>
      <c r="F49" t="s">
        <v>963</v>
      </c>
      <c r="G49" s="11">
        <v>8</v>
      </c>
      <c r="H49" s="11">
        <v>0</v>
      </c>
      <c r="I49" s="11">
        <v>0</v>
      </c>
      <c r="J49" s="11">
        <v>1201</v>
      </c>
      <c r="K49" s="11">
        <v>2350</v>
      </c>
      <c r="L49" s="11">
        <v>94</v>
      </c>
      <c r="M49" s="11">
        <v>139</v>
      </c>
      <c r="N49" s="11">
        <v>104</v>
      </c>
      <c r="O49" s="11">
        <v>23702</v>
      </c>
      <c r="P49" s="11">
        <v>1150</v>
      </c>
      <c r="Q49" s="11">
        <v>8525</v>
      </c>
      <c r="R49" s="11">
        <v>0</v>
      </c>
      <c r="S49" s="11">
        <v>9899</v>
      </c>
      <c r="U49">
        <f t="shared" si="0"/>
        <v>-1046.9504000000006</v>
      </c>
    </row>
    <row r="50" spans="1:21" x14ac:dyDescent="0.25">
      <c r="A50" t="s">
        <v>964</v>
      </c>
      <c r="B50" t="s">
        <v>958</v>
      </c>
      <c r="C50" t="s">
        <v>959</v>
      </c>
      <c r="D50" t="s">
        <v>960</v>
      </c>
      <c r="F50" t="s">
        <v>965</v>
      </c>
      <c r="G50" s="11">
        <v>18</v>
      </c>
      <c r="H50" s="11">
        <v>0</v>
      </c>
      <c r="I50" s="11">
        <v>0</v>
      </c>
      <c r="J50" s="11">
        <v>703</v>
      </c>
      <c r="K50" s="11">
        <v>5756</v>
      </c>
      <c r="L50" s="11">
        <v>0</v>
      </c>
      <c r="M50" s="11">
        <v>106</v>
      </c>
      <c r="N50" s="11">
        <v>158</v>
      </c>
      <c r="O50" s="11">
        <v>31974</v>
      </c>
      <c r="P50" s="11">
        <v>60</v>
      </c>
      <c r="Q50" s="11">
        <v>10519</v>
      </c>
      <c r="R50" s="11">
        <v>0</v>
      </c>
      <c r="S50" s="11">
        <v>2802</v>
      </c>
      <c r="U50">
        <f t="shared" si="0"/>
        <v>-3972.6563000000001</v>
      </c>
    </row>
    <row r="51" spans="1:21" x14ac:dyDescent="0.25">
      <c r="A51" t="s">
        <v>966</v>
      </c>
      <c r="B51" t="s">
        <v>958</v>
      </c>
      <c r="C51" t="s">
        <v>959</v>
      </c>
      <c r="D51" t="s">
        <v>960</v>
      </c>
      <c r="F51" t="s">
        <v>967</v>
      </c>
      <c r="G51" s="11">
        <v>12</v>
      </c>
      <c r="H51" s="11">
        <v>11</v>
      </c>
      <c r="I51" s="11">
        <v>4</v>
      </c>
      <c r="J51" s="11">
        <v>1175</v>
      </c>
      <c r="K51" s="11">
        <v>3840</v>
      </c>
      <c r="L51" s="11">
        <v>64</v>
      </c>
      <c r="M51" s="11">
        <v>173</v>
      </c>
      <c r="N51" s="11">
        <v>159</v>
      </c>
      <c r="O51" s="11">
        <v>28040</v>
      </c>
      <c r="P51" s="11">
        <v>26</v>
      </c>
      <c r="Q51" s="11">
        <v>4884</v>
      </c>
      <c r="R51" s="11">
        <v>0</v>
      </c>
      <c r="S51" s="11">
        <v>578</v>
      </c>
      <c r="U51">
        <f t="shared" si="0"/>
        <v>-7090.6508000000003</v>
      </c>
    </row>
    <row r="52" spans="1:21" x14ac:dyDescent="0.25">
      <c r="A52" t="s">
        <v>968</v>
      </c>
      <c r="B52" t="s">
        <v>958</v>
      </c>
      <c r="C52" t="s">
        <v>959</v>
      </c>
      <c r="D52" t="s">
        <v>960</v>
      </c>
      <c r="F52" t="s">
        <v>969</v>
      </c>
      <c r="G52" s="11">
        <v>4</v>
      </c>
      <c r="H52" s="11">
        <v>2</v>
      </c>
      <c r="I52" s="11">
        <v>0</v>
      </c>
      <c r="J52" s="11">
        <v>972</v>
      </c>
      <c r="K52" s="11">
        <v>4383</v>
      </c>
      <c r="L52" s="11">
        <v>248</v>
      </c>
      <c r="M52" s="11">
        <v>115</v>
      </c>
      <c r="N52" s="11">
        <v>149</v>
      </c>
      <c r="O52" s="11">
        <v>31338</v>
      </c>
      <c r="P52" s="11">
        <v>40</v>
      </c>
      <c r="Q52" s="11">
        <v>10097</v>
      </c>
      <c r="R52" s="11">
        <v>0</v>
      </c>
      <c r="S52" s="11">
        <v>1418</v>
      </c>
      <c r="U52">
        <f t="shared" si="0"/>
        <v>-5954.9040999999997</v>
      </c>
    </row>
    <row r="53" spans="1:21" x14ac:dyDescent="0.25">
      <c r="A53" t="s">
        <v>970</v>
      </c>
      <c r="B53" t="s">
        <v>958</v>
      </c>
      <c r="C53" t="s">
        <v>959</v>
      </c>
      <c r="D53" t="s">
        <v>960</v>
      </c>
      <c r="F53" t="s">
        <v>971</v>
      </c>
      <c r="G53" s="11">
        <v>10</v>
      </c>
      <c r="H53" s="11">
        <v>15</v>
      </c>
      <c r="I53" s="11">
        <v>7</v>
      </c>
      <c r="J53" s="11">
        <v>1392</v>
      </c>
      <c r="K53" s="11">
        <v>5611</v>
      </c>
      <c r="L53" s="11">
        <v>0</v>
      </c>
      <c r="M53" s="11">
        <v>360</v>
      </c>
      <c r="N53" s="11">
        <v>146</v>
      </c>
      <c r="O53" s="11">
        <v>28149</v>
      </c>
      <c r="P53" s="11">
        <v>259</v>
      </c>
      <c r="Q53" s="11">
        <v>7651</v>
      </c>
      <c r="R53" s="11">
        <v>0</v>
      </c>
      <c r="S53" s="11">
        <v>5629</v>
      </c>
      <c r="U53">
        <f t="shared" si="0"/>
        <v>-6014.6645000000008</v>
      </c>
    </row>
    <row r="54" spans="1:21" x14ac:dyDescent="0.25">
      <c r="A54" t="s">
        <v>972</v>
      </c>
      <c r="B54" t="s">
        <v>836</v>
      </c>
      <c r="C54" t="s">
        <v>845</v>
      </c>
      <c r="D54" t="s">
        <v>838</v>
      </c>
      <c r="E54" t="s">
        <v>973</v>
      </c>
      <c r="F54" t="s">
        <v>974</v>
      </c>
      <c r="G54">
        <v>1</v>
      </c>
      <c r="H54">
        <v>0</v>
      </c>
      <c r="I54">
        <v>6</v>
      </c>
      <c r="J54">
        <v>465</v>
      </c>
      <c r="K54">
        <v>3785</v>
      </c>
      <c r="L54">
        <v>14</v>
      </c>
      <c r="M54">
        <v>66</v>
      </c>
      <c r="N54">
        <v>7</v>
      </c>
      <c r="O54">
        <v>7662</v>
      </c>
      <c r="P54">
        <v>27550</v>
      </c>
      <c r="Q54">
        <v>2649</v>
      </c>
      <c r="R54">
        <v>0</v>
      </c>
      <c r="S54">
        <v>2602</v>
      </c>
      <c r="U54">
        <f t="shared" si="0"/>
        <v>155577.71770000001</v>
      </c>
    </row>
    <row r="55" spans="1:21" x14ac:dyDescent="0.25">
      <c r="A55" t="s">
        <v>975</v>
      </c>
      <c r="B55" t="s">
        <v>836</v>
      </c>
      <c r="C55" t="s">
        <v>845</v>
      </c>
      <c r="D55" t="s">
        <v>842</v>
      </c>
      <c r="E55" t="s">
        <v>973</v>
      </c>
      <c r="F55" t="s">
        <v>976</v>
      </c>
      <c r="G55">
        <v>8</v>
      </c>
      <c r="H55">
        <v>0</v>
      </c>
      <c r="I55">
        <v>4</v>
      </c>
      <c r="J55">
        <v>1184</v>
      </c>
      <c r="K55">
        <v>3052</v>
      </c>
      <c r="L55">
        <v>26</v>
      </c>
      <c r="M55">
        <v>170</v>
      </c>
      <c r="N55">
        <v>124</v>
      </c>
      <c r="O55">
        <v>44424</v>
      </c>
      <c r="P55">
        <v>1209</v>
      </c>
      <c r="Q55">
        <v>6290</v>
      </c>
      <c r="R55">
        <v>0</v>
      </c>
      <c r="S55">
        <v>7195</v>
      </c>
      <c r="U55">
        <f t="shared" si="0"/>
        <v>-371.4364999999998</v>
      </c>
    </row>
    <row r="56" spans="1:21" x14ac:dyDescent="0.25">
      <c r="A56" t="s">
        <v>977</v>
      </c>
      <c r="B56" t="s">
        <v>836</v>
      </c>
      <c r="C56" t="s">
        <v>845</v>
      </c>
      <c r="D56" t="s">
        <v>838</v>
      </c>
      <c r="E56" t="s">
        <v>978</v>
      </c>
      <c r="F56" t="s">
        <v>979</v>
      </c>
      <c r="G56" s="10">
        <v>3</v>
      </c>
      <c r="H56" s="10">
        <v>1</v>
      </c>
      <c r="I56" s="10">
        <v>0</v>
      </c>
      <c r="J56" s="10">
        <v>1465</v>
      </c>
      <c r="K56" s="10">
        <v>1998</v>
      </c>
      <c r="L56" s="10">
        <v>0</v>
      </c>
      <c r="M56" s="10">
        <v>134</v>
      </c>
      <c r="N56" s="10">
        <v>50</v>
      </c>
      <c r="O56" s="10">
        <v>32209</v>
      </c>
      <c r="P56" s="10">
        <v>1677</v>
      </c>
      <c r="Q56" s="10">
        <v>10930</v>
      </c>
      <c r="R56" s="10">
        <v>0</v>
      </c>
      <c r="S56" s="10">
        <v>33147</v>
      </c>
      <c r="U56">
        <f t="shared" si="0"/>
        <v>56.209399999999732</v>
      </c>
    </row>
    <row r="57" spans="1:21" x14ac:dyDescent="0.25">
      <c r="A57" t="s">
        <v>980</v>
      </c>
      <c r="B57" t="s">
        <v>836</v>
      </c>
      <c r="C57" t="s">
        <v>845</v>
      </c>
      <c r="D57" t="s">
        <v>842</v>
      </c>
      <c r="E57" t="s">
        <v>978</v>
      </c>
      <c r="F57" t="s">
        <v>981</v>
      </c>
      <c r="G57" s="10">
        <v>9</v>
      </c>
      <c r="H57" s="10">
        <v>0</v>
      </c>
      <c r="I57" s="10">
        <v>4</v>
      </c>
      <c r="J57" s="10">
        <v>1051</v>
      </c>
      <c r="K57" s="10">
        <v>4483</v>
      </c>
      <c r="L57" s="10">
        <v>0</v>
      </c>
      <c r="M57" s="10">
        <v>293</v>
      </c>
      <c r="N57" s="10">
        <v>4</v>
      </c>
      <c r="O57" s="10">
        <v>25259</v>
      </c>
      <c r="P57" s="10">
        <v>74</v>
      </c>
      <c r="Q57" s="10">
        <v>8769</v>
      </c>
      <c r="R57" s="10">
        <v>0</v>
      </c>
      <c r="S57" s="10">
        <v>2895</v>
      </c>
      <c r="U57">
        <f t="shared" si="0"/>
        <v>-5095.9336000000012</v>
      </c>
    </row>
    <row r="58" spans="1:21" x14ac:dyDescent="0.25">
      <c r="A58" t="s">
        <v>982</v>
      </c>
      <c r="B58" t="s">
        <v>836</v>
      </c>
      <c r="C58" t="s">
        <v>881</v>
      </c>
      <c r="D58" t="s">
        <v>838</v>
      </c>
      <c r="E58" t="s">
        <v>983</v>
      </c>
      <c r="F58" t="s">
        <v>984</v>
      </c>
      <c r="G58">
        <v>5</v>
      </c>
      <c r="H58">
        <v>0</v>
      </c>
      <c r="I58">
        <v>16</v>
      </c>
      <c r="J58">
        <v>792</v>
      </c>
      <c r="K58">
        <v>1869</v>
      </c>
      <c r="L58">
        <v>82</v>
      </c>
      <c r="M58">
        <v>456</v>
      </c>
      <c r="N58">
        <v>10</v>
      </c>
      <c r="O58">
        <v>19469</v>
      </c>
      <c r="P58">
        <v>62683</v>
      </c>
      <c r="Q58">
        <v>7140</v>
      </c>
      <c r="R58">
        <v>0</v>
      </c>
      <c r="S58">
        <v>15259</v>
      </c>
      <c r="U58">
        <f t="shared" si="0"/>
        <v>358008.82990000001</v>
      </c>
    </row>
    <row r="59" spans="1:21" x14ac:dyDescent="0.25">
      <c r="A59" t="s">
        <v>985</v>
      </c>
      <c r="B59" t="s">
        <v>836</v>
      </c>
      <c r="C59" t="s">
        <v>881</v>
      </c>
      <c r="D59" t="s">
        <v>842</v>
      </c>
      <c r="E59" t="s">
        <v>983</v>
      </c>
      <c r="F59" t="s">
        <v>986</v>
      </c>
      <c r="G59">
        <v>0</v>
      </c>
      <c r="H59">
        <v>0</v>
      </c>
      <c r="I59">
        <v>0</v>
      </c>
      <c r="J59">
        <v>366</v>
      </c>
      <c r="K59">
        <v>4886</v>
      </c>
      <c r="L59">
        <v>370</v>
      </c>
      <c r="M59">
        <v>316</v>
      </c>
      <c r="N59">
        <v>2</v>
      </c>
      <c r="O59">
        <v>41118</v>
      </c>
      <c r="P59">
        <v>68</v>
      </c>
      <c r="Q59">
        <v>5022</v>
      </c>
      <c r="R59">
        <v>0</v>
      </c>
      <c r="S59">
        <v>4933</v>
      </c>
      <c r="U59">
        <f t="shared" si="0"/>
        <v>-58.345599999999934</v>
      </c>
    </row>
    <row r="60" spans="1:21" x14ac:dyDescent="0.25">
      <c r="G60" t="s">
        <v>2451</v>
      </c>
      <c r="H60" t="s">
        <v>2452</v>
      </c>
      <c r="I60" t="s">
        <v>2453</v>
      </c>
      <c r="J60" t="s">
        <v>2454</v>
      </c>
      <c r="K60" t="s">
        <v>2455</v>
      </c>
      <c r="L60" t="s">
        <v>2456</v>
      </c>
      <c r="M60" t="s">
        <v>2457</v>
      </c>
      <c r="N60" t="s">
        <v>2458</v>
      </c>
      <c r="O60" t="s">
        <v>1</v>
      </c>
      <c r="P60" t="s">
        <v>2</v>
      </c>
      <c r="Q60" t="s">
        <v>4</v>
      </c>
      <c r="R60" t="s">
        <v>5</v>
      </c>
      <c r="S60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A945D-4DBA-4DCC-8B6D-D4A90B8E539C}">
  <dimension ref="A1:X405"/>
  <sheetViews>
    <sheetView topLeftCell="G283" workbookViewId="0">
      <selection activeCell="X2" sqref="X2"/>
    </sheetView>
  </sheetViews>
  <sheetFormatPr defaultRowHeight="15" x14ac:dyDescent="0.25"/>
  <cols>
    <col min="1" max="1" width="14.42578125" customWidth="1"/>
    <col min="2" max="2" width="21.42578125" customWidth="1"/>
    <col min="3" max="3" width="6.42578125" customWidth="1"/>
    <col min="4" max="4" width="49.42578125" customWidth="1"/>
    <col min="5" max="5" width="37.5703125" customWidth="1"/>
    <col min="6" max="6" width="35.42578125" customWidth="1"/>
    <col min="7" max="7" width="26" customWidth="1"/>
    <col min="8" max="8" width="14.85546875" customWidth="1"/>
    <col min="9" max="9" width="29.7109375" customWidth="1"/>
  </cols>
  <sheetData>
    <row r="1" spans="1:24" x14ac:dyDescent="0.25">
      <c r="A1" t="s">
        <v>820</v>
      </c>
      <c r="B1" t="s">
        <v>987</v>
      </c>
      <c r="D1" t="s">
        <v>731</v>
      </c>
      <c r="E1" t="s">
        <v>731</v>
      </c>
      <c r="F1" t="s">
        <v>731</v>
      </c>
      <c r="G1" t="s">
        <v>731</v>
      </c>
      <c r="H1" t="s">
        <v>821</v>
      </c>
      <c r="J1" t="s">
        <v>2451</v>
      </c>
      <c r="K1" t="s">
        <v>2452</v>
      </c>
      <c r="L1" t="s">
        <v>2453</v>
      </c>
      <c r="M1" t="s">
        <v>2454</v>
      </c>
      <c r="N1" t="s">
        <v>2455</v>
      </c>
      <c r="O1" t="s">
        <v>2456</v>
      </c>
      <c r="P1" t="s">
        <v>2457</v>
      </c>
      <c r="Q1" t="s">
        <v>2458</v>
      </c>
      <c r="R1" t="s">
        <v>1</v>
      </c>
      <c r="S1" t="s">
        <v>2</v>
      </c>
      <c r="T1" t="s">
        <v>4</v>
      </c>
      <c r="U1" t="s">
        <v>5</v>
      </c>
      <c r="V1" t="s">
        <v>6</v>
      </c>
      <c r="X1" t="s">
        <v>7</v>
      </c>
    </row>
    <row r="2" spans="1:24" x14ac:dyDescent="0.25">
      <c r="A2" t="s">
        <v>988</v>
      </c>
      <c r="B2" t="s">
        <v>989</v>
      </c>
      <c r="C2">
        <v>91</v>
      </c>
      <c r="D2" t="s">
        <v>990</v>
      </c>
      <c r="E2" t="s">
        <v>991</v>
      </c>
      <c r="F2" t="s">
        <v>992</v>
      </c>
      <c r="G2" t="s">
        <v>993</v>
      </c>
      <c r="H2" t="s">
        <v>994</v>
      </c>
      <c r="I2" t="s">
        <v>995</v>
      </c>
      <c r="J2">
        <v>13</v>
      </c>
      <c r="K2">
        <v>5</v>
      </c>
      <c r="L2">
        <v>0</v>
      </c>
      <c r="M2">
        <v>9</v>
      </c>
      <c r="N2">
        <v>34</v>
      </c>
      <c r="O2">
        <v>1</v>
      </c>
      <c r="P2">
        <v>6</v>
      </c>
      <c r="Q2">
        <v>3</v>
      </c>
      <c r="R2">
        <v>10</v>
      </c>
      <c r="S2">
        <v>99</v>
      </c>
      <c r="T2">
        <v>9</v>
      </c>
      <c r="U2">
        <v>2</v>
      </c>
      <c r="V2">
        <v>26</v>
      </c>
      <c r="X2">
        <f t="shared" ref="X2:X65" si="0">-12.337 -0.416*J2 +0.3737*K2 +1.4604*L2</f>
        <v>-15.876499999999998</v>
      </c>
    </row>
    <row r="3" spans="1:24" x14ac:dyDescent="0.25">
      <c r="A3" t="s">
        <v>996</v>
      </c>
      <c r="B3" t="s">
        <v>989</v>
      </c>
      <c r="C3">
        <v>92</v>
      </c>
      <c r="D3" t="s">
        <v>990</v>
      </c>
      <c r="E3" t="s">
        <v>991</v>
      </c>
      <c r="F3" t="s">
        <v>997</v>
      </c>
      <c r="G3" t="s">
        <v>998</v>
      </c>
      <c r="H3" t="s">
        <v>999</v>
      </c>
      <c r="I3" t="s">
        <v>1000</v>
      </c>
      <c r="J3">
        <v>10</v>
      </c>
      <c r="K3">
        <v>2</v>
      </c>
      <c r="L3">
        <v>2</v>
      </c>
      <c r="M3">
        <v>11</v>
      </c>
      <c r="N3">
        <v>73</v>
      </c>
      <c r="O3">
        <v>4</v>
      </c>
      <c r="P3">
        <v>27</v>
      </c>
      <c r="Q3">
        <v>12</v>
      </c>
      <c r="R3">
        <v>18</v>
      </c>
      <c r="S3">
        <v>125</v>
      </c>
      <c r="T3">
        <v>51</v>
      </c>
      <c r="U3">
        <v>5</v>
      </c>
      <c r="V3">
        <v>30</v>
      </c>
      <c r="X3">
        <f t="shared" si="0"/>
        <v>-12.828799999999999</v>
      </c>
    </row>
    <row r="4" spans="1:24" x14ac:dyDescent="0.25">
      <c r="A4" t="s">
        <v>1001</v>
      </c>
      <c r="B4" t="s">
        <v>989</v>
      </c>
      <c r="C4">
        <v>93</v>
      </c>
      <c r="D4" t="s">
        <v>990</v>
      </c>
      <c r="E4" t="s">
        <v>991</v>
      </c>
      <c r="F4" t="s">
        <v>1002</v>
      </c>
      <c r="G4" t="s">
        <v>1003</v>
      </c>
      <c r="H4" t="s">
        <v>1004</v>
      </c>
      <c r="I4" t="s">
        <v>1005</v>
      </c>
      <c r="J4">
        <v>5</v>
      </c>
      <c r="K4">
        <v>1</v>
      </c>
      <c r="L4">
        <v>0</v>
      </c>
      <c r="M4">
        <v>0</v>
      </c>
      <c r="N4">
        <v>23</v>
      </c>
      <c r="O4">
        <v>0</v>
      </c>
      <c r="P4">
        <v>1</v>
      </c>
      <c r="Q4">
        <v>1</v>
      </c>
      <c r="R4">
        <v>8</v>
      </c>
      <c r="S4">
        <v>8</v>
      </c>
      <c r="T4">
        <v>23</v>
      </c>
      <c r="U4">
        <v>1</v>
      </c>
      <c r="V4">
        <v>44</v>
      </c>
      <c r="X4">
        <f t="shared" si="0"/>
        <v>-14.0433</v>
      </c>
    </row>
    <row r="5" spans="1:24" x14ac:dyDescent="0.25">
      <c r="A5" t="s">
        <v>1006</v>
      </c>
      <c r="B5" t="s">
        <v>989</v>
      </c>
      <c r="C5">
        <v>94</v>
      </c>
      <c r="D5" t="s">
        <v>990</v>
      </c>
      <c r="E5" t="s">
        <v>991</v>
      </c>
      <c r="F5" t="s">
        <v>1007</v>
      </c>
      <c r="G5" t="s">
        <v>1003</v>
      </c>
      <c r="H5" t="s">
        <v>1008</v>
      </c>
      <c r="I5" t="s">
        <v>1009</v>
      </c>
      <c r="J5">
        <v>1</v>
      </c>
      <c r="K5">
        <v>3</v>
      </c>
      <c r="L5">
        <v>0</v>
      </c>
      <c r="M5">
        <v>0</v>
      </c>
      <c r="N5">
        <v>23</v>
      </c>
      <c r="O5">
        <v>0</v>
      </c>
      <c r="P5">
        <v>7</v>
      </c>
      <c r="Q5">
        <v>0</v>
      </c>
      <c r="R5">
        <v>5</v>
      </c>
      <c r="S5">
        <v>18</v>
      </c>
      <c r="T5">
        <v>0</v>
      </c>
      <c r="U5">
        <v>0</v>
      </c>
      <c r="V5">
        <v>11</v>
      </c>
      <c r="X5">
        <f t="shared" si="0"/>
        <v>-11.6319</v>
      </c>
    </row>
    <row r="6" spans="1:24" x14ac:dyDescent="0.25">
      <c r="A6" t="s">
        <v>1010</v>
      </c>
      <c r="B6" t="s">
        <v>989</v>
      </c>
      <c r="C6">
        <v>95</v>
      </c>
      <c r="D6" t="s">
        <v>990</v>
      </c>
      <c r="E6" t="s">
        <v>991</v>
      </c>
      <c r="F6" t="s">
        <v>1011</v>
      </c>
      <c r="G6" t="s">
        <v>1003</v>
      </c>
      <c r="H6" t="s">
        <v>1012</v>
      </c>
      <c r="I6" t="s">
        <v>1013</v>
      </c>
      <c r="J6">
        <v>49</v>
      </c>
      <c r="K6">
        <v>11</v>
      </c>
      <c r="L6">
        <v>1</v>
      </c>
      <c r="M6">
        <v>13</v>
      </c>
      <c r="N6">
        <v>236</v>
      </c>
      <c r="O6">
        <v>5</v>
      </c>
      <c r="P6">
        <v>15</v>
      </c>
      <c r="Q6">
        <v>8</v>
      </c>
      <c r="R6">
        <v>223</v>
      </c>
      <c r="S6">
        <v>126</v>
      </c>
      <c r="T6">
        <v>51</v>
      </c>
      <c r="U6">
        <v>2</v>
      </c>
      <c r="V6">
        <v>136</v>
      </c>
      <c r="X6">
        <f t="shared" si="0"/>
        <v>-27.149900000000002</v>
      </c>
    </row>
    <row r="7" spans="1:24" x14ac:dyDescent="0.25">
      <c r="A7" t="s">
        <v>1014</v>
      </c>
      <c r="B7" t="s">
        <v>989</v>
      </c>
      <c r="C7">
        <v>96</v>
      </c>
      <c r="D7" t="s">
        <v>990</v>
      </c>
      <c r="E7" t="s">
        <v>991</v>
      </c>
      <c r="F7" t="s">
        <v>1015</v>
      </c>
      <c r="G7" t="s">
        <v>1003</v>
      </c>
      <c r="H7" t="s">
        <v>1016</v>
      </c>
      <c r="I7" t="s">
        <v>1017</v>
      </c>
      <c r="J7">
        <v>19</v>
      </c>
      <c r="K7">
        <v>9</v>
      </c>
      <c r="L7">
        <v>1</v>
      </c>
      <c r="M7">
        <v>9</v>
      </c>
      <c r="N7">
        <v>85</v>
      </c>
      <c r="O7">
        <v>6</v>
      </c>
      <c r="P7">
        <v>18</v>
      </c>
      <c r="Q7">
        <v>10</v>
      </c>
      <c r="R7">
        <v>16</v>
      </c>
      <c r="S7">
        <v>111</v>
      </c>
      <c r="T7">
        <v>18</v>
      </c>
      <c r="U7">
        <v>2</v>
      </c>
      <c r="V7">
        <v>70</v>
      </c>
      <c r="X7">
        <f t="shared" si="0"/>
        <v>-15.417300000000001</v>
      </c>
    </row>
    <row r="8" spans="1:24" x14ac:dyDescent="0.25">
      <c r="A8" t="s">
        <v>1018</v>
      </c>
      <c r="B8" t="s">
        <v>989</v>
      </c>
      <c r="C8">
        <v>97</v>
      </c>
      <c r="D8" t="s">
        <v>990</v>
      </c>
      <c r="E8" t="s">
        <v>991</v>
      </c>
      <c r="F8" t="s">
        <v>1015</v>
      </c>
      <c r="G8" t="s">
        <v>998</v>
      </c>
      <c r="H8" t="s">
        <v>1019</v>
      </c>
      <c r="I8" t="s">
        <v>1020</v>
      </c>
      <c r="J8">
        <v>2</v>
      </c>
      <c r="K8">
        <v>0</v>
      </c>
      <c r="L8">
        <v>0</v>
      </c>
      <c r="M8">
        <v>0</v>
      </c>
      <c r="N8">
        <v>12</v>
      </c>
      <c r="O8">
        <v>0</v>
      </c>
      <c r="P8">
        <v>10</v>
      </c>
      <c r="Q8">
        <v>0</v>
      </c>
      <c r="R8">
        <v>14</v>
      </c>
      <c r="S8">
        <v>35</v>
      </c>
      <c r="T8">
        <v>7</v>
      </c>
      <c r="U8">
        <v>0</v>
      </c>
      <c r="V8">
        <v>22</v>
      </c>
      <c r="X8">
        <f t="shared" si="0"/>
        <v>-13.169</v>
      </c>
    </row>
    <row r="9" spans="1:24" x14ac:dyDescent="0.25">
      <c r="A9" t="s">
        <v>1021</v>
      </c>
      <c r="B9" t="s">
        <v>989</v>
      </c>
      <c r="C9">
        <v>98</v>
      </c>
      <c r="D9" t="s">
        <v>990</v>
      </c>
      <c r="E9" t="s">
        <v>991</v>
      </c>
      <c r="F9" t="s">
        <v>1015</v>
      </c>
      <c r="G9" t="s">
        <v>998</v>
      </c>
      <c r="H9" t="s">
        <v>1022</v>
      </c>
      <c r="I9" t="s">
        <v>1023</v>
      </c>
      <c r="J9">
        <v>6</v>
      </c>
      <c r="K9">
        <v>15</v>
      </c>
      <c r="L9">
        <v>1</v>
      </c>
      <c r="M9">
        <v>5</v>
      </c>
      <c r="N9">
        <v>40</v>
      </c>
      <c r="O9">
        <v>2</v>
      </c>
      <c r="P9">
        <v>23</v>
      </c>
      <c r="Q9">
        <v>5</v>
      </c>
      <c r="R9">
        <v>9</v>
      </c>
      <c r="S9">
        <v>160</v>
      </c>
      <c r="T9">
        <v>11</v>
      </c>
      <c r="U9">
        <v>0</v>
      </c>
      <c r="V9">
        <v>69</v>
      </c>
      <c r="X9">
        <f t="shared" si="0"/>
        <v>-7.767100000000001</v>
      </c>
    </row>
    <row r="10" spans="1:24" x14ac:dyDescent="0.25">
      <c r="A10" t="s">
        <v>1024</v>
      </c>
      <c r="B10" t="s">
        <v>989</v>
      </c>
      <c r="C10">
        <v>99</v>
      </c>
      <c r="D10" t="s">
        <v>990</v>
      </c>
      <c r="E10" t="s">
        <v>991</v>
      </c>
      <c r="F10" t="s">
        <v>1025</v>
      </c>
      <c r="G10" t="s">
        <v>998</v>
      </c>
      <c r="H10" t="s">
        <v>1026</v>
      </c>
      <c r="I10" t="s">
        <v>1027</v>
      </c>
      <c r="J10">
        <v>16</v>
      </c>
      <c r="K10">
        <v>3</v>
      </c>
      <c r="L10">
        <v>2</v>
      </c>
      <c r="M10">
        <v>6</v>
      </c>
      <c r="N10">
        <v>139</v>
      </c>
      <c r="O10">
        <v>5</v>
      </c>
      <c r="P10">
        <v>24</v>
      </c>
      <c r="Q10">
        <v>5</v>
      </c>
      <c r="R10">
        <v>21</v>
      </c>
      <c r="S10">
        <v>266</v>
      </c>
      <c r="T10">
        <v>14</v>
      </c>
      <c r="U10">
        <v>8</v>
      </c>
      <c r="V10">
        <v>140</v>
      </c>
      <c r="X10">
        <f t="shared" si="0"/>
        <v>-14.9511</v>
      </c>
    </row>
    <row r="11" spans="1:24" x14ac:dyDescent="0.25">
      <c r="A11" t="s">
        <v>1028</v>
      </c>
      <c r="B11" t="s">
        <v>989</v>
      </c>
      <c r="C11">
        <v>100</v>
      </c>
      <c r="D11" t="s">
        <v>990</v>
      </c>
      <c r="E11" t="s">
        <v>991</v>
      </c>
      <c r="F11" t="s">
        <v>1025</v>
      </c>
      <c r="G11" t="s">
        <v>998</v>
      </c>
      <c r="H11" t="s">
        <v>1029</v>
      </c>
      <c r="I11" t="s">
        <v>1030</v>
      </c>
      <c r="J11">
        <v>8</v>
      </c>
      <c r="K11">
        <v>1</v>
      </c>
      <c r="L11">
        <v>6</v>
      </c>
      <c r="M11">
        <v>17</v>
      </c>
      <c r="N11">
        <v>110</v>
      </c>
      <c r="O11">
        <v>6</v>
      </c>
      <c r="P11">
        <v>11</v>
      </c>
      <c r="Q11">
        <v>4</v>
      </c>
      <c r="R11">
        <v>92</v>
      </c>
      <c r="S11">
        <v>143</v>
      </c>
      <c r="T11">
        <v>94</v>
      </c>
      <c r="U11">
        <v>0</v>
      </c>
      <c r="V11">
        <v>235</v>
      </c>
      <c r="X11">
        <f t="shared" si="0"/>
        <v>-6.5289000000000001</v>
      </c>
    </row>
    <row r="12" spans="1:24" x14ac:dyDescent="0.25">
      <c r="A12" t="s">
        <v>1031</v>
      </c>
      <c r="B12" t="s">
        <v>989</v>
      </c>
      <c r="C12">
        <v>101</v>
      </c>
      <c r="D12" t="s">
        <v>990</v>
      </c>
      <c r="E12" t="s">
        <v>991</v>
      </c>
      <c r="F12" t="s">
        <v>1025</v>
      </c>
      <c r="G12" t="s">
        <v>998</v>
      </c>
      <c r="H12" t="s">
        <v>1032</v>
      </c>
      <c r="I12" t="s">
        <v>1033</v>
      </c>
      <c r="J12">
        <v>18</v>
      </c>
      <c r="K12">
        <v>4</v>
      </c>
      <c r="L12">
        <v>10</v>
      </c>
      <c r="M12">
        <v>26</v>
      </c>
      <c r="N12">
        <v>523</v>
      </c>
      <c r="O12">
        <v>29</v>
      </c>
      <c r="P12">
        <v>105</v>
      </c>
      <c r="Q12">
        <v>87</v>
      </c>
      <c r="R12">
        <v>213</v>
      </c>
      <c r="S12">
        <v>116</v>
      </c>
      <c r="T12">
        <v>96</v>
      </c>
      <c r="U12">
        <v>0</v>
      </c>
      <c r="V12">
        <v>552</v>
      </c>
      <c r="X12">
        <f t="shared" si="0"/>
        <v>-3.7261999999999986</v>
      </c>
    </row>
    <row r="13" spans="1:24" x14ac:dyDescent="0.25">
      <c r="A13" t="s">
        <v>1034</v>
      </c>
      <c r="B13" t="s">
        <v>989</v>
      </c>
      <c r="C13">
        <v>102</v>
      </c>
      <c r="D13" t="s">
        <v>990</v>
      </c>
      <c r="E13" t="s">
        <v>991</v>
      </c>
      <c r="F13" t="s">
        <v>1025</v>
      </c>
      <c r="G13" t="s">
        <v>1003</v>
      </c>
      <c r="H13" t="s">
        <v>1035</v>
      </c>
      <c r="I13" t="s">
        <v>1036</v>
      </c>
      <c r="J13">
        <v>14</v>
      </c>
      <c r="K13">
        <v>6</v>
      </c>
      <c r="L13">
        <v>1</v>
      </c>
      <c r="M13">
        <v>14</v>
      </c>
      <c r="N13">
        <v>61</v>
      </c>
      <c r="O13">
        <v>1</v>
      </c>
      <c r="P13">
        <v>10</v>
      </c>
      <c r="Q13">
        <v>4</v>
      </c>
      <c r="R13">
        <v>78</v>
      </c>
      <c r="S13">
        <v>49</v>
      </c>
      <c r="T13">
        <v>56</v>
      </c>
      <c r="U13">
        <v>2</v>
      </c>
      <c r="V13">
        <v>255</v>
      </c>
      <c r="X13">
        <f t="shared" si="0"/>
        <v>-14.458400000000001</v>
      </c>
    </row>
    <row r="14" spans="1:24" x14ac:dyDescent="0.25">
      <c r="A14" t="s">
        <v>1037</v>
      </c>
      <c r="B14" t="s">
        <v>989</v>
      </c>
      <c r="C14">
        <v>103</v>
      </c>
      <c r="D14" t="s">
        <v>990</v>
      </c>
      <c r="E14" t="s">
        <v>991</v>
      </c>
      <c r="F14" t="s">
        <v>1038</v>
      </c>
      <c r="G14" t="s">
        <v>1039</v>
      </c>
      <c r="H14" t="s">
        <v>1040</v>
      </c>
      <c r="I14" t="s">
        <v>1041</v>
      </c>
      <c r="J14">
        <v>10</v>
      </c>
      <c r="K14">
        <v>4</v>
      </c>
      <c r="L14">
        <v>3</v>
      </c>
      <c r="M14">
        <v>3</v>
      </c>
      <c r="N14">
        <v>72</v>
      </c>
      <c r="O14">
        <v>5</v>
      </c>
      <c r="P14">
        <v>7</v>
      </c>
      <c r="Q14">
        <v>1</v>
      </c>
      <c r="R14">
        <v>285</v>
      </c>
      <c r="S14">
        <v>32</v>
      </c>
      <c r="T14">
        <v>6</v>
      </c>
      <c r="U14">
        <v>0</v>
      </c>
      <c r="V14">
        <v>27</v>
      </c>
      <c r="X14">
        <f t="shared" si="0"/>
        <v>-10.621</v>
      </c>
    </row>
    <row r="15" spans="1:24" x14ac:dyDescent="0.25">
      <c r="A15" t="s">
        <v>1042</v>
      </c>
      <c r="B15" t="s">
        <v>989</v>
      </c>
      <c r="C15">
        <v>104</v>
      </c>
      <c r="D15" t="s">
        <v>990</v>
      </c>
      <c r="E15" t="s">
        <v>991</v>
      </c>
      <c r="F15" t="s">
        <v>1038</v>
      </c>
      <c r="G15" t="s">
        <v>998</v>
      </c>
      <c r="H15" t="s">
        <v>1043</v>
      </c>
      <c r="I15" t="s">
        <v>1044</v>
      </c>
      <c r="J15">
        <v>23</v>
      </c>
      <c r="K15">
        <v>5</v>
      </c>
      <c r="L15">
        <v>7</v>
      </c>
      <c r="M15">
        <v>14</v>
      </c>
      <c r="N15">
        <v>275</v>
      </c>
      <c r="O15">
        <v>0</v>
      </c>
      <c r="P15">
        <v>29</v>
      </c>
      <c r="Q15">
        <v>9</v>
      </c>
      <c r="R15">
        <v>58</v>
      </c>
      <c r="S15">
        <v>757</v>
      </c>
      <c r="T15">
        <v>76</v>
      </c>
      <c r="U15">
        <v>6</v>
      </c>
      <c r="V15">
        <v>265</v>
      </c>
      <c r="X15">
        <f t="shared" si="0"/>
        <v>-9.8137000000000008</v>
      </c>
    </row>
    <row r="16" spans="1:24" x14ac:dyDescent="0.25">
      <c r="A16" t="s">
        <v>1045</v>
      </c>
      <c r="B16" t="s">
        <v>989</v>
      </c>
      <c r="C16">
        <v>105</v>
      </c>
      <c r="D16" t="s">
        <v>990</v>
      </c>
      <c r="E16" t="s">
        <v>991</v>
      </c>
      <c r="F16" t="s">
        <v>1038</v>
      </c>
      <c r="G16" t="s">
        <v>1003</v>
      </c>
      <c r="H16" t="s">
        <v>1046</v>
      </c>
      <c r="I16" t="s">
        <v>1047</v>
      </c>
      <c r="J16">
        <v>12</v>
      </c>
      <c r="K16">
        <v>14</v>
      </c>
      <c r="L16">
        <v>0</v>
      </c>
      <c r="M16">
        <v>2</v>
      </c>
      <c r="N16">
        <v>26</v>
      </c>
      <c r="O16">
        <v>2</v>
      </c>
      <c r="P16">
        <v>27</v>
      </c>
      <c r="Q16">
        <v>8</v>
      </c>
      <c r="R16">
        <v>20</v>
      </c>
      <c r="S16">
        <v>14</v>
      </c>
      <c r="T16">
        <v>3</v>
      </c>
      <c r="U16">
        <v>3</v>
      </c>
      <c r="V16">
        <v>18</v>
      </c>
      <c r="X16">
        <f t="shared" si="0"/>
        <v>-12.097200000000001</v>
      </c>
    </row>
    <row r="17" spans="1:24" x14ac:dyDescent="0.25">
      <c r="A17" t="s">
        <v>1048</v>
      </c>
      <c r="B17" t="s">
        <v>989</v>
      </c>
      <c r="C17">
        <v>106</v>
      </c>
      <c r="D17" t="s">
        <v>990</v>
      </c>
      <c r="E17" t="s">
        <v>991</v>
      </c>
      <c r="F17" t="s">
        <v>1049</v>
      </c>
      <c r="G17" t="s">
        <v>998</v>
      </c>
      <c r="H17" t="s">
        <v>1050</v>
      </c>
      <c r="I17" t="s">
        <v>1051</v>
      </c>
      <c r="J17">
        <v>16</v>
      </c>
      <c r="K17">
        <v>6</v>
      </c>
      <c r="L17">
        <v>2</v>
      </c>
      <c r="M17">
        <v>17</v>
      </c>
      <c r="N17">
        <v>247</v>
      </c>
      <c r="O17">
        <v>5</v>
      </c>
      <c r="P17">
        <v>42</v>
      </c>
      <c r="Q17">
        <v>27</v>
      </c>
      <c r="R17">
        <v>51</v>
      </c>
      <c r="S17">
        <v>135</v>
      </c>
      <c r="T17">
        <v>62</v>
      </c>
      <c r="U17">
        <v>9</v>
      </c>
      <c r="V17">
        <v>118</v>
      </c>
      <c r="X17">
        <f t="shared" si="0"/>
        <v>-13.829999999999998</v>
      </c>
    </row>
    <row r="18" spans="1:24" x14ac:dyDescent="0.25">
      <c r="A18" t="s">
        <v>1052</v>
      </c>
      <c r="B18" t="s">
        <v>989</v>
      </c>
      <c r="C18">
        <v>107</v>
      </c>
      <c r="D18" t="s">
        <v>990</v>
      </c>
      <c r="E18" t="s">
        <v>991</v>
      </c>
      <c r="F18" t="s">
        <v>1049</v>
      </c>
      <c r="G18" t="s">
        <v>998</v>
      </c>
      <c r="H18" t="s">
        <v>1053</v>
      </c>
      <c r="I18" t="s">
        <v>1054</v>
      </c>
      <c r="J18">
        <v>67</v>
      </c>
      <c r="K18">
        <v>2</v>
      </c>
      <c r="L18">
        <v>13</v>
      </c>
      <c r="M18">
        <v>30</v>
      </c>
      <c r="N18">
        <v>1058</v>
      </c>
      <c r="O18">
        <v>2</v>
      </c>
      <c r="P18">
        <v>108</v>
      </c>
      <c r="Q18">
        <v>26</v>
      </c>
      <c r="R18">
        <v>59</v>
      </c>
      <c r="S18">
        <v>1639</v>
      </c>
      <c r="T18">
        <v>161</v>
      </c>
      <c r="U18">
        <v>28</v>
      </c>
      <c r="V18">
        <v>1005</v>
      </c>
      <c r="X18">
        <f t="shared" si="0"/>
        <v>-20.476400000000005</v>
      </c>
    </row>
    <row r="19" spans="1:24" x14ac:dyDescent="0.25">
      <c r="A19" t="s">
        <v>1055</v>
      </c>
      <c r="B19" t="s">
        <v>989</v>
      </c>
      <c r="C19">
        <v>108</v>
      </c>
      <c r="D19" t="s">
        <v>990</v>
      </c>
      <c r="E19" t="s">
        <v>991</v>
      </c>
      <c r="F19" t="s">
        <v>1049</v>
      </c>
      <c r="G19" t="s">
        <v>998</v>
      </c>
      <c r="H19" t="s">
        <v>1056</v>
      </c>
      <c r="I19" t="s">
        <v>1057</v>
      </c>
      <c r="J19">
        <v>8</v>
      </c>
      <c r="K19">
        <v>1</v>
      </c>
      <c r="L19">
        <v>8</v>
      </c>
      <c r="M19">
        <v>6</v>
      </c>
      <c r="N19">
        <v>98</v>
      </c>
      <c r="O19">
        <v>0</v>
      </c>
      <c r="P19">
        <v>23</v>
      </c>
      <c r="Q19">
        <v>7</v>
      </c>
      <c r="R19">
        <v>28</v>
      </c>
      <c r="S19">
        <v>226</v>
      </c>
      <c r="T19">
        <v>25</v>
      </c>
      <c r="U19">
        <v>4</v>
      </c>
      <c r="V19">
        <v>112</v>
      </c>
      <c r="X19">
        <f t="shared" si="0"/>
        <v>-3.6081000000000003</v>
      </c>
    </row>
    <row r="20" spans="1:24" x14ac:dyDescent="0.25">
      <c r="A20" t="s">
        <v>1058</v>
      </c>
      <c r="B20" t="s">
        <v>989</v>
      </c>
      <c r="C20">
        <v>109</v>
      </c>
      <c r="D20" t="s">
        <v>990</v>
      </c>
      <c r="E20" t="s">
        <v>991</v>
      </c>
      <c r="F20" t="s">
        <v>1049</v>
      </c>
      <c r="G20" t="s">
        <v>998</v>
      </c>
      <c r="H20" t="s">
        <v>1059</v>
      </c>
      <c r="I20" t="s">
        <v>1060</v>
      </c>
      <c r="J20">
        <v>14</v>
      </c>
      <c r="K20">
        <v>3</v>
      </c>
      <c r="L20">
        <v>6</v>
      </c>
      <c r="M20">
        <v>9</v>
      </c>
      <c r="N20">
        <v>147</v>
      </c>
      <c r="O20">
        <v>5</v>
      </c>
      <c r="P20">
        <v>57</v>
      </c>
      <c r="Q20">
        <v>20</v>
      </c>
      <c r="R20">
        <v>24</v>
      </c>
      <c r="S20">
        <v>620</v>
      </c>
      <c r="T20">
        <v>29</v>
      </c>
      <c r="U20">
        <v>5</v>
      </c>
      <c r="V20">
        <v>46</v>
      </c>
      <c r="X20">
        <f t="shared" si="0"/>
        <v>-8.2775000000000034</v>
      </c>
    </row>
    <row r="21" spans="1:24" x14ac:dyDescent="0.25">
      <c r="A21" t="s">
        <v>1061</v>
      </c>
      <c r="B21" t="s">
        <v>989</v>
      </c>
      <c r="C21">
        <v>110</v>
      </c>
      <c r="D21" t="s">
        <v>990</v>
      </c>
      <c r="E21" t="s">
        <v>991</v>
      </c>
      <c r="F21" t="s">
        <v>1062</v>
      </c>
      <c r="G21" t="s">
        <v>1003</v>
      </c>
      <c r="H21" t="s">
        <v>1063</v>
      </c>
      <c r="I21" t="s">
        <v>1064</v>
      </c>
      <c r="J21">
        <v>11</v>
      </c>
      <c r="K21">
        <v>0</v>
      </c>
      <c r="L21">
        <v>0</v>
      </c>
      <c r="M21">
        <v>6</v>
      </c>
      <c r="N21">
        <v>52</v>
      </c>
      <c r="O21">
        <v>1</v>
      </c>
      <c r="P21">
        <v>14</v>
      </c>
      <c r="Q21">
        <v>9</v>
      </c>
      <c r="R21">
        <v>10</v>
      </c>
      <c r="S21">
        <v>179</v>
      </c>
      <c r="T21">
        <v>13</v>
      </c>
      <c r="U21">
        <v>4</v>
      </c>
      <c r="V21">
        <v>33</v>
      </c>
      <c r="X21">
        <f t="shared" si="0"/>
        <v>-16.913</v>
      </c>
    </row>
    <row r="22" spans="1:24" x14ac:dyDescent="0.25">
      <c r="A22" t="s">
        <v>1065</v>
      </c>
      <c r="B22" t="s">
        <v>989</v>
      </c>
      <c r="C22">
        <v>111</v>
      </c>
      <c r="D22" t="s">
        <v>990</v>
      </c>
      <c r="E22" t="s">
        <v>991</v>
      </c>
      <c r="F22" t="s">
        <v>1062</v>
      </c>
      <c r="G22" t="s">
        <v>998</v>
      </c>
      <c r="H22" t="s">
        <v>1066</v>
      </c>
      <c r="I22" t="s">
        <v>1067</v>
      </c>
      <c r="J22">
        <v>17</v>
      </c>
      <c r="K22">
        <v>9</v>
      </c>
      <c r="L22">
        <v>2</v>
      </c>
      <c r="M22">
        <v>2</v>
      </c>
      <c r="N22">
        <v>72</v>
      </c>
      <c r="O22">
        <v>1</v>
      </c>
      <c r="P22">
        <v>4</v>
      </c>
      <c r="Q22">
        <v>3</v>
      </c>
      <c r="R22">
        <v>20</v>
      </c>
      <c r="S22">
        <v>106</v>
      </c>
      <c r="T22">
        <v>12</v>
      </c>
      <c r="U22">
        <v>3</v>
      </c>
      <c r="V22">
        <v>41</v>
      </c>
      <c r="X22">
        <f t="shared" si="0"/>
        <v>-13.1249</v>
      </c>
    </row>
    <row r="23" spans="1:24" x14ac:dyDescent="0.25">
      <c r="A23" t="s">
        <v>1068</v>
      </c>
      <c r="B23" t="s">
        <v>989</v>
      </c>
      <c r="C23">
        <v>112</v>
      </c>
      <c r="D23" t="s">
        <v>990</v>
      </c>
      <c r="E23" t="s">
        <v>991</v>
      </c>
      <c r="F23" t="s">
        <v>1062</v>
      </c>
      <c r="G23" t="s">
        <v>998</v>
      </c>
      <c r="H23" t="s">
        <v>1069</v>
      </c>
      <c r="I23" t="s">
        <v>1070</v>
      </c>
      <c r="J23">
        <v>3</v>
      </c>
      <c r="K23">
        <v>6</v>
      </c>
      <c r="L23">
        <v>0</v>
      </c>
      <c r="M23">
        <v>4</v>
      </c>
      <c r="N23">
        <v>31</v>
      </c>
      <c r="O23">
        <v>0</v>
      </c>
      <c r="P23">
        <v>3</v>
      </c>
      <c r="Q23">
        <v>3</v>
      </c>
      <c r="R23">
        <v>3</v>
      </c>
      <c r="S23">
        <v>76</v>
      </c>
      <c r="T23">
        <v>4</v>
      </c>
      <c r="U23">
        <v>0</v>
      </c>
      <c r="V23">
        <v>10</v>
      </c>
      <c r="X23">
        <f t="shared" si="0"/>
        <v>-11.342799999999999</v>
      </c>
    </row>
    <row r="24" spans="1:24" x14ac:dyDescent="0.25">
      <c r="A24" t="s">
        <v>1071</v>
      </c>
      <c r="B24" t="s">
        <v>989</v>
      </c>
      <c r="C24">
        <v>113</v>
      </c>
      <c r="D24" t="s">
        <v>990</v>
      </c>
      <c r="E24" t="s">
        <v>991</v>
      </c>
      <c r="F24" t="s">
        <v>1062</v>
      </c>
      <c r="G24" t="s">
        <v>1003</v>
      </c>
      <c r="H24" t="s">
        <v>1072</v>
      </c>
      <c r="I24" t="s">
        <v>1073</v>
      </c>
      <c r="J24">
        <v>1</v>
      </c>
      <c r="K24">
        <v>1</v>
      </c>
      <c r="L24">
        <v>0</v>
      </c>
      <c r="M24">
        <v>27</v>
      </c>
      <c r="N24">
        <v>178</v>
      </c>
      <c r="O24">
        <v>10</v>
      </c>
      <c r="P24">
        <v>55</v>
      </c>
      <c r="Q24">
        <v>1</v>
      </c>
      <c r="R24">
        <v>82</v>
      </c>
      <c r="S24">
        <v>90</v>
      </c>
      <c r="T24">
        <v>17</v>
      </c>
      <c r="U24">
        <v>0</v>
      </c>
      <c r="V24">
        <v>456</v>
      </c>
      <c r="X24">
        <f t="shared" si="0"/>
        <v>-12.379300000000001</v>
      </c>
    </row>
    <row r="25" spans="1:24" x14ac:dyDescent="0.25">
      <c r="A25" t="s">
        <v>1074</v>
      </c>
      <c r="B25" t="s">
        <v>989</v>
      </c>
      <c r="C25">
        <v>114</v>
      </c>
      <c r="D25" t="s">
        <v>990</v>
      </c>
      <c r="E25" t="s">
        <v>991</v>
      </c>
      <c r="F25" t="s">
        <v>1062</v>
      </c>
      <c r="G25" t="s">
        <v>998</v>
      </c>
      <c r="H25" t="s">
        <v>1075</v>
      </c>
      <c r="I25" t="s">
        <v>1076</v>
      </c>
      <c r="J25">
        <v>18</v>
      </c>
      <c r="K25">
        <v>69</v>
      </c>
      <c r="L25">
        <v>4</v>
      </c>
      <c r="M25">
        <v>8</v>
      </c>
      <c r="N25">
        <v>162</v>
      </c>
      <c r="O25">
        <v>0</v>
      </c>
      <c r="P25">
        <v>83</v>
      </c>
      <c r="Q25">
        <v>26</v>
      </c>
      <c r="R25">
        <v>14</v>
      </c>
      <c r="S25">
        <v>532</v>
      </c>
      <c r="T25">
        <v>42</v>
      </c>
      <c r="U25">
        <v>2</v>
      </c>
      <c r="V25">
        <v>147</v>
      </c>
      <c r="X25" s="9">
        <f t="shared" si="0"/>
        <v>11.8019</v>
      </c>
    </row>
    <row r="26" spans="1:24" x14ac:dyDescent="0.25">
      <c r="A26" t="s">
        <v>1077</v>
      </c>
      <c r="B26" t="s">
        <v>989</v>
      </c>
      <c r="C26">
        <v>115</v>
      </c>
      <c r="D26" t="s">
        <v>990</v>
      </c>
      <c r="E26" t="s">
        <v>991</v>
      </c>
      <c r="F26" t="s">
        <v>1062</v>
      </c>
      <c r="G26" t="s">
        <v>998</v>
      </c>
      <c r="H26" t="s">
        <v>1078</v>
      </c>
      <c r="I26" t="s">
        <v>1079</v>
      </c>
      <c r="J26">
        <v>17</v>
      </c>
      <c r="K26">
        <v>0</v>
      </c>
      <c r="L26">
        <v>41</v>
      </c>
      <c r="M26">
        <v>45</v>
      </c>
      <c r="N26">
        <v>325</v>
      </c>
      <c r="O26">
        <v>0</v>
      </c>
      <c r="P26">
        <v>0</v>
      </c>
      <c r="Q26">
        <v>3</v>
      </c>
      <c r="R26">
        <v>165</v>
      </c>
      <c r="S26">
        <v>1199</v>
      </c>
      <c r="T26">
        <v>118</v>
      </c>
      <c r="U26">
        <v>25</v>
      </c>
      <c r="V26">
        <v>668</v>
      </c>
      <c r="X26" s="9">
        <f t="shared" si="0"/>
        <v>40.467399999999998</v>
      </c>
    </row>
    <row r="27" spans="1:24" x14ac:dyDescent="0.25">
      <c r="A27" t="s">
        <v>1080</v>
      </c>
      <c r="B27" t="s">
        <v>989</v>
      </c>
      <c r="C27">
        <v>116</v>
      </c>
      <c r="D27" t="s">
        <v>990</v>
      </c>
      <c r="E27" t="s">
        <v>991</v>
      </c>
      <c r="F27" t="s">
        <v>1081</v>
      </c>
      <c r="G27" t="s">
        <v>993</v>
      </c>
      <c r="H27" t="s">
        <v>1082</v>
      </c>
      <c r="I27" t="s">
        <v>1083</v>
      </c>
      <c r="J27">
        <v>1</v>
      </c>
      <c r="K27">
        <v>7</v>
      </c>
      <c r="L27">
        <v>3</v>
      </c>
      <c r="M27">
        <v>1</v>
      </c>
      <c r="N27">
        <v>18</v>
      </c>
      <c r="O27">
        <v>1</v>
      </c>
      <c r="P27">
        <v>4</v>
      </c>
      <c r="Q27">
        <v>2</v>
      </c>
      <c r="R27">
        <v>12</v>
      </c>
      <c r="S27">
        <v>23</v>
      </c>
      <c r="T27">
        <v>12</v>
      </c>
      <c r="U27">
        <v>0</v>
      </c>
      <c r="V27">
        <v>19</v>
      </c>
      <c r="X27">
        <f t="shared" si="0"/>
        <v>-5.7559000000000005</v>
      </c>
    </row>
    <row r="28" spans="1:24" x14ac:dyDescent="0.25">
      <c r="A28" t="s">
        <v>1084</v>
      </c>
      <c r="B28" t="s">
        <v>989</v>
      </c>
      <c r="C28">
        <v>117</v>
      </c>
      <c r="D28" t="s">
        <v>990</v>
      </c>
      <c r="E28" t="s">
        <v>991</v>
      </c>
      <c r="F28" t="s">
        <v>1081</v>
      </c>
      <c r="G28" t="s">
        <v>998</v>
      </c>
      <c r="H28" t="s">
        <v>1085</v>
      </c>
      <c r="I28" t="s">
        <v>1086</v>
      </c>
      <c r="J28">
        <v>1</v>
      </c>
      <c r="K28">
        <v>3</v>
      </c>
      <c r="L28">
        <v>0</v>
      </c>
      <c r="M28">
        <v>2</v>
      </c>
      <c r="N28">
        <v>11</v>
      </c>
      <c r="O28">
        <v>1</v>
      </c>
      <c r="P28">
        <v>3</v>
      </c>
      <c r="Q28">
        <v>0</v>
      </c>
      <c r="R28">
        <v>26</v>
      </c>
      <c r="S28">
        <v>50</v>
      </c>
      <c r="T28">
        <v>7</v>
      </c>
      <c r="U28">
        <v>1</v>
      </c>
      <c r="V28">
        <v>31</v>
      </c>
      <c r="X28">
        <f t="shared" si="0"/>
        <v>-11.6319</v>
      </c>
    </row>
    <row r="29" spans="1:24" x14ac:dyDescent="0.25">
      <c r="A29" t="s">
        <v>1087</v>
      </c>
      <c r="B29" t="s">
        <v>989</v>
      </c>
      <c r="C29">
        <v>118</v>
      </c>
      <c r="D29" t="s">
        <v>990</v>
      </c>
      <c r="E29" t="s">
        <v>991</v>
      </c>
      <c r="F29" t="s">
        <v>1081</v>
      </c>
      <c r="G29" t="s">
        <v>1039</v>
      </c>
      <c r="H29" t="s">
        <v>1088</v>
      </c>
      <c r="I29" t="s">
        <v>1089</v>
      </c>
      <c r="J29">
        <v>4</v>
      </c>
      <c r="K29">
        <v>1</v>
      </c>
      <c r="L29">
        <v>2</v>
      </c>
      <c r="M29">
        <v>3</v>
      </c>
      <c r="N29">
        <v>40</v>
      </c>
      <c r="O29">
        <v>0</v>
      </c>
      <c r="P29">
        <v>11</v>
      </c>
      <c r="Q29">
        <v>2</v>
      </c>
      <c r="R29">
        <v>5</v>
      </c>
      <c r="S29">
        <v>82</v>
      </c>
      <c r="T29">
        <v>12</v>
      </c>
      <c r="U29">
        <v>0</v>
      </c>
      <c r="V29">
        <v>39</v>
      </c>
      <c r="X29">
        <f t="shared" si="0"/>
        <v>-10.7065</v>
      </c>
    </row>
    <row r="30" spans="1:24" x14ac:dyDescent="0.25">
      <c r="A30" t="s">
        <v>1090</v>
      </c>
      <c r="B30" t="s">
        <v>989</v>
      </c>
      <c r="C30">
        <v>119</v>
      </c>
      <c r="D30" t="s">
        <v>990</v>
      </c>
      <c r="E30" t="s">
        <v>991</v>
      </c>
      <c r="F30" t="s">
        <v>1081</v>
      </c>
      <c r="G30" t="s">
        <v>998</v>
      </c>
      <c r="H30" t="s">
        <v>1091</v>
      </c>
      <c r="I30" t="s">
        <v>1092</v>
      </c>
      <c r="J30">
        <v>3</v>
      </c>
      <c r="K30">
        <v>1</v>
      </c>
      <c r="L30">
        <v>2</v>
      </c>
      <c r="M30">
        <v>3</v>
      </c>
      <c r="N30">
        <v>40</v>
      </c>
      <c r="O30">
        <v>0</v>
      </c>
      <c r="P30">
        <v>5</v>
      </c>
      <c r="Q30">
        <v>2</v>
      </c>
      <c r="R30">
        <v>9</v>
      </c>
      <c r="S30">
        <v>184</v>
      </c>
      <c r="T30">
        <v>7</v>
      </c>
      <c r="U30">
        <v>1</v>
      </c>
      <c r="V30">
        <v>49</v>
      </c>
      <c r="X30">
        <f t="shared" si="0"/>
        <v>-10.2905</v>
      </c>
    </row>
    <row r="31" spans="1:24" x14ac:dyDescent="0.25">
      <c r="A31" t="s">
        <v>1093</v>
      </c>
      <c r="B31" t="s">
        <v>989</v>
      </c>
      <c r="C31">
        <v>120</v>
      </c>
      <c r="D31" t="s">
        <v>990</v>
      </c>
      <c r="E31" t="s">
        <v>991</v>
      </c>
      <c r="F31" t="s">
        <v>1081</v>
      </c>
      <c r="G31" t="s">
        <v>998</v>
      </c>
      <c r="H31" t="s">
        <v>1094</v>
      </c>
      <c r="I31" t="s">
        <v>1095</v>
      </c>
      <c r="J31">
        <v>5</v>
      </c>
      <c r="K31">
        <v>0</v>
      </c>
      <c r="L31">
        <v>1</v>
      </c>
      <c r="M31">
        <v>1</v>
      </c>
      <c r="N31">
        <v>62</v>
      </c>
      <c r="O31">
        <v>0</v>
      </c>
      <c r="P31">
        <v>13</v>
      </c>
      <c r="Q31">
        <v>7</v>
      </c>
      <c r="R31">
        <v>4</v>
      </c>
      <c r="S31">
        <v>114</v>
      </c>
      <c r="T31">
        <v>27</v>
      </c>
      <c r="U31">
        <v>3</v>
      </c>
      <c r="V31">
        <v>77</v>
      </c>
      <c r="X31">
        <f t="shared" si="0"/>
        <v>-12.9566</v>
      </c>
    </row>
    <row r="32" spans="1:24" x14ac:dyDescent="0.25">
      <c r="A32" t="s">
        <v>1096</v>
      </c>
      <c r="B32" t="s">
        <v>989</v>
      </c>
      <c r="C32">
        <v>121</v>
      </c>
      <c r="D32" t="s">
        <v>990</v>
      </c>
      <c r="E32" t="s">
        <v>991</v>
      </c>
      <c r="F32" t="s">
        <v>1081</v>
      </c>
      <c r="G32" t="s">
        <v>993</v>
      </c>
      <c r="H32" t="s">
        <v>1097</v>
      </c>
      <c r="I32" t="s">
        <v>1098</v>
      </c>
      <c r="J32">
        <v>15</v>
      </c>
      <c r="K32">
        <v>4</v>
      </c>
      <c r="L32">
        <v>0</v>
      </c>
      <c r="M32">
        <v>6</v>
      </c>
      <c r="N32">
        <v>66</v>
      </c>
      <c r="O32">
        <v>0</v>
      </c>
      <c r="P32">
        <v>7</v>
      </c>
      <c r="Q32">
        <v>4</v>
      </c>
      <c r="R32">
        <v>8</v>
      </c>
      <c r="S32">
        <v>60</v>
      </c>
      <c r="T32">
        <v>10</v>
      </c>
      <c r="U32">
        <v>0</v>
      </c>
      <c r="V32">
        <v>71</v>
      </c>
      <c r="X32">
        <f t="shared" si="0"/>
        <v>-17.082199999999997</v>
      </c>
    </row>
    <row r="33" spans="1:24" x14ac:dyDescent="0.25">
      <c r="A33" t="s">
        <v>1099</v>
      </c>
      <c r="B33" t="s">
        <v>989</v>
      </c>
      <c r="C33">
        <v>122</v>
      </c>
      <c r="D33" t="s">
        <v>990</v>
      </c>
      <c r="E33" t="s">
        <v>991</v>
      </c>
      <c r="F33" t="s">
        <v>1081</v>
      </c>
      <c r="G33" t="s">
        <v>993</v>
      </c>
      <c r="H33" t="s">
        <v>1100</v>
      </c>
      <c r="I33" t="s">
        <v>1101</v>
      </c>
      <c r="J33">
        <v>10</v>
      </c>
      <c r="K33">
        <v>3</v>
      </c>
      <c r="L33">
        <v>0</v>
      </c>
      <c r="M33">
        <v>2</v>
      </c>
      <c r="N33">
        <v>28</v>
      </c>
      <c r="O33">
        <v>0</v>
      </c>
      <c r="P33">
        <v>19</v>
      </c>
      <c r="Q33">
        <v>5</v>
      </c>
      <c r="R33">
        <v>5</v>
      </c>
      <c r="S33">
        <v>88</v>
      </c>
      <c r="T33">
        <v>10</v>
      </c>
      <c r="U33">
        <v>0</v>
      </c>
      <c r="V33">
        <v>35</v>
      </c>
      <c r="X33">
        <f t="shared" si="0"/>
        <v>-15.3759</v>
      </c>
    </row>
    <row r="34" spans="1:24" x14ac:dyDescent="0.25">
      <c r="A34" t="s">
        <v>1102</v>
      </c>
      <c r="B34" t="s">
        <v>989</v>
      </c>
      <c r="C34">
        <v>123</v>
      </c>
      <c r="D34" t="s">
        <v>990</v>
      </c>
      <c r="E34" t="s">
        <v>991</v>
      </c>
      <c r="F34" t="s">
        <v>1081</v>
      </c>
      <c r="G34" t="s">
        <v>998</v>
      </c>
      <c r="H34" t="s">
        <v>1103</v>
      </c>
      <c r="I34" t="s">
        <v>1104</v>
      </c>
      <c r="J34">
        <v>4</v>
      </c>
      <c r="K34">
        <v>2</v>
      </c>
      <c r="L34">
        <v>1</v>
      </c>
      <c r="M34">
        <v>10</v>
      </c>
      <c r="N34">
        <v>90</v>
      </c>
      <c r="O34">
        <v>2</v>
      </c>
      <c r="P34">
        <v>16</v>
      </c>
      <c r="Q34">
        <v>3</v>
      </c>
      <c r="R34">
        <v>22</v>
      </c>
      <c r="S34">
        <v>266</v>
      </c>
      <c r="T34">
        <v>62</v>
      </c>
      <c r="U34">
        <v>5</v>
      </c>
      <c r="V34">
        <v>121</v>
      </c>
      <c r="X34">
        <f t="shared" si="0"/>
        <v>-11.793199999999999</v>
      </c>
    </row>
    <row r="35" spans="1:24" x14ac:dyDescent="0.25">
      <c r="A35" t="s">
        <v>1105</v>
      </c>
      <c r="B35" t="s">
        <v>989</v>
      </c>
      <c r="C35">
        <v>124</v>
      </c>
      <c r="D35" t="s">
        <v>990</v>
      </c>
      <c r="E35" t="s">
        <v>991</v>
      </c>
      <c r="F35" t="s">
        <v>1081</v>
      </c>
      <c r="G35" t="s">
        <v>998</v>
      </c>
      <c r="H35" t="s">
        <v>1106</v>
      </c>
      <c r="I35" t="s">
        <v>1107</v>
      </c>
      <c r="J35">
        <v>4</v>
      </c>
      <c r="K35">
        <v>4</v>
      </c>
      <c r="L35">
        <v>2</v>
      </c>
      <c r="M35">
        <v>1</v>
      </c>
      <c r="N35">
        <v>33</v>
      </c>
      <c r="O35">
        <v>0</v>
      </c>
      <c r="P35">
        <v>4</v>
      </c>
      <c r="Q35">
        <v>5</v>
      </c>
      <c r="R35">
        <v>12</v>
      </c>
      <c r="S35">
        <v>94</v>
      </c>
      <c r="T35">
        <v>11</v>
      </c>
      <c r="U35">
        <v>3</v>
      </c>
      <c r="V35">
        <v>20</v>
      </c>
      <c r="X35">
        <f t="shared" si="0"/>
        <v>-9.5853999999999999</v>
      </c>
    </row>
    <row r="36" spans="1:24" x14ac:dyDescent="0.25">
      <c r="A36" t="s">
        <v>1108</v>
      </c>
      <c r="B36" t="s">
        <v>989</v>
      </c>
      <c r="C36">
        <v>125</v>
      </c>
      <c r="D36" t="s">
        <v>990</v>
      </c>
      <c r="E36" t="s">
        <v>991</v>
      </c>
      <c r="F36" t="s">
        <v>1081</v>
      </c>
      <c r="G36" t="s">
        <v>998</v>
      </c>
      <c r="H36" t="s">
        <v>1109</v>
      </c>
      <c r="I36" t="s">
        <v>1110</v>
      </c>
      <c r="J36">
        <v>8</v>
      </c>
      <c r="K36">
        <v>7</v>
      </c>
      <c r="L36">
        <v>0</v>
      </c>
      <c r="M36">
        <v>4</v>
      </c>
      <c r="N36">
        <v>58</v>
      </c>
      <c r="O36">
        <v>0</v>
      </c>
      <c r="P36">
        <v>7</v>
      </c>
      <c r="Q36">
        <v>1</v>
      </c>
      <c r="R36">
        <v>9</v>
      </c>
      <c r="S36">
        <v>106</v>
      </c>
      <c r="T36">
        <v>12</v>
      </c>
      <c r="U36">
        <v>3</v>
      </c>
      <c r="V36">
        <v>83</v>
      </c>
      <c r="X36">
        <f t="shared" si="0"/>
        <v>-13.049099999999999</v>
      </c>
    </row>
    <row r="37" spans="1:24" x14ac:dyDescent="0.25">
      <c r="A37" t="s">
        <v>1111</v>
      </c>
      <c r="B37" t="s">
        <v>989</v>
      </c>
      <c r="C37">
        <v>126</v>
      </c>
      <c r="D37" t="s">
        <v>990</v>
      </c>
      <c r="E37" t="s">
        <v>991</v>
      </c>
      <c r="F37" t="s">
        <v>1081</v>
      </c>
      <c r="G37" t="s">
        <v>993</v>
      </c>
      <c r="H37" t="s">
        <v>1112</v>
      </c>
      <c r="I37" t="s">
        <v>1113</v>
      </c>
      <c r="J37">
        <v>6</v>
      </c>
      <c r="K37">
        <v>0</v>
      </c>
      <c r="L37">
        <v>0</v>
      </c>
      <c r="M37">
        <v>9</v>
      </c>
      <c r="N37">
        <v>64</v>
      </c>
      <c r="O37">
        <v>0</v>
      </c>
      <c r="P37">
        <v>17</v>
      </c>
      <c r="Q37">
        <v>3</v>
      </c>
      <c r="R37">
        <v>20</v>
      </c>
      <c r="S37">
        <v>337</v>
      </c>
      <c r="T37">
        <v>16</v>
      </c>
      <c r="U37">
        <v>5</v>
      </c>
      <c r="V37">
        <v>36</v>
      </c>
      <c r="X37">
        <f t="shared" si="0"/>
        <v>-14.833</v>
      </c>
    </row>
    <row r="38" spans="1:24" x14ac:dyDescent="0.25">
      <c r="A38" t="s">
        <v>1114</v>
      </c>
      <c r="B38" t="s">
        <v>989</v>
      </c>
      <c r="C38">
        <v>127</v>
      </c>
      <c r="D38" t="s">
        <v>990</v>
      </c>
      <c r="E38" t="s">
        <v>991</v>
      </c>
      <c r="F38" t="s">
        <v>1081</v>
      </c>
      <c r="G38" t="s">
        <v>993</v>
      </c>
      <c r="H38" t="s">
        <v>1115</v>
      </c>
      <c r="I38" t="s">
        <v>1116</v>
      </c>
      <c r="J38">
        <v>20</v>
      </c>
      <c r="K38">
        <v>15</v>
      </c>
      <c r="L38">
        <v>1</v>
      </c>
      <c r="M38">
        <v>3</v>
      </c>
      <c r="N38">
        <v>149</v>
      </c>
      <c r="O38">
        <v>0</v>
      </c>
      <c r="P38">
        <v>10</v>
      </c>
      <c r="Q38">
        <v>0</v>
      </c>
      <c r="R38">
        <v>12</v>
      </c>
      <c r="S38">
        <v>197</v>
      </c>
      <c r="T38">
        <v>35</v>
      </c>
      <c r="U38">
        <v>2</v>
      </c>
      <c r="V38">
        <v>169</v>
      </c>
      <c r="X38">
        <f t="shared" si="0"/>
        <v>-13.591100000000001</v>
      </c>
    </row>
    <row r="39" spans="1:24" x14ac:dyDescent="0.25">
      <c r="A39" t="s">
        <v>1117</v>
      </c>
      <c r="B39" t="s">
        <v>989</v>
      </c>
      <c r="C39">
        <v>128</v>
      </c>
      <c r="D39" t="s">
        <v>990</v>
      </c>
      <c r="E39" t="s">
        <v>991</v>
      </c>
      <c r="F39" t="s">
        <v>1118</v>
      </c>
      <c r="G39" t="s">
        <v>993</v>
      </c>
      <c r="H39" t="s">
        <v>1119</v>
      </c>
      <c r="I39" t="s">
        <v>1120</v>
      </c>
      <c r="J39">
        <v>11</v>
      </c>
      <c r="K39">
        <v>6</v>
      </c>
      <c r="L39">
        <v>0</v>
      </c>
      <c r="M39">
        <v>5</v>
      </c>
      <c r="N39">
        <v>64</v>
      </c>
      <c r="O39">
        <v>5</v>
      </c>
      <c r="P39">
        <v>19</v>
      </c>
      <c r="Q39">
        <v>2</v>
      </c>
      <c r="R39">
        <v>11</v>
      </c>
      <c r="S39">
        <v>126</v>
      </c>
      <c r="T39">
        <v>26</v>
      </c>
      <c r="U39">
        <v>3</v>
      </c>
      <c r="V39">
        <v>74</v>
      </c>
      <c r="X39">
        <f t="shared" si="0"/>
        <v>-14.6708</v>
      </c>
    </row>
    <row r="40" spans="1:24" x14ac:dyDescent="0.25">
      <c r="A40" t="s">
        <v>1121</v>
      </c>
      <c r="B40" t="s">
        <v>989</v>
      </c>
      <c r="C40">
        <v>129</v>
      </c>
      <c r="D40" t="s">
        <v>990</v>
      </c>
      <c r="E40" t="s">
        <v>991</v>
      </c>
      <c r="F40" t="s">
        <v>1118</v>
      </c>
      <c r="G40" t="s">
        <v>993</v>
      </c>
      <c r="H40" t="s">
        <v>1122</v>
      </c>
      <c r="I40" t="s">
        <v>1123</v>
      </c>
      <c r="J40">
        <v>17</v>
      </c>
      <c r="K40">
        <v>2</v>
      </c>
      <c r="L40">
        <v>1</v>
      </c>
      <c r="M40">
        <v>6</v>
      </c>
      <c r="N40">
        <v>103</v>
      </c>
      <c r="O40">
        <v>1</v>
      </c>
      <c r="P40">
        <v>18</v>
      </c>
      <c r="Q40">
        <v>10</v>
      </c>
      <c r="R40">
        <v>26</v>
      </c>
      <c r="S40">
        <v>166</v>
      </c>
      <c r="T40">
        <v>35</v>
      </c>
      <c r="U40">
        <v>0</v>
      </c>
      <c r="V40">
        <v>67</v>
      </c>
      <c r="X40">
        <f t="shared" si="0"/>
        <v>-17.2012</v>
      </c>
    </row>
    <row r="41" spans="1:24" x14ac:dyDescent="0.25">
      <c r="A41" t="s">
        <v>1124</v>
      </c>
      <c r="B41" t="s">
        <v>989</v>
      </c>
      <c r="C41">
        <v>130</v>
      </c>
      <c r="D41" t="s">
        <v>990</v>
      </c>
      <c r="E41" t="s">
        <v>991</v>
      </c>
      <c r="F41" t="s">
        <v>1118</v>
      </c>
      <c r="G41" t="s">
        <v>993</v>
      </c>
      <c r="H41" t="s">
        <v>1125</v>
      </c>
      <c r="I41" t="s">
        <v>1126</v>
      </c>
      <c r="J41">
        <v>0</v>
      </c>
      <c r="K41">
        <v>0</v>
      </c>
      <c r="L41">
        <v>6</v>
      </c>
      <c r="M41">
        <v>0</v>
      </c>
      <c r="N41">
        <v>62</v>
      </c>
      <c r="O41">
        <v>0</v>
      </c>
      <c r="P41">
        <v>0</v>
      </c>
      <c r="Q41">
        <v>0</v>
      </c>
      <c r="R41">
        <v>17</v>
      </c>
      <c r="S41">
        <v>89</v>
      </c>
      <c r="T41">
        <v>28</v>
      </c>
      <c r="U41">
        <v>27</v>
      </c>
      <c r="V41">
        <v>119</v>
      </c>
      <c r="X41">
        <f t="shared" si="0"/>
        <v>-3.5746000000000002</v>
      </c>
    </row>
    <row r="42" spans="1:24" x14ac:dyDescent="0.25">
      <c r="A42" t="s">
        <v>1127</v>
      </c>
      <c r="B42" t="s">
        <v>989</v>
      </c>
      <c r="C42">
        <v>131</v>
      </c>
      <c r="D42" t="s">
        <v>990</v>
      </c>
      <c r="E42" t="s">
        <v>991</v>
      </c>
      <c r="F42" t="s">
        <v>1118</v>
      </c>
      <c r="G42" t="s">
        <v>993</v>
      </c>
      <c r="H42" t="s">
        <v>1128</v>
      </c>
      <c r="I42" t="s">
        <v>1129</v>
      </c>
      <c r="J42">
        <v>10</v>
      </c>
      <c r="K42">
        <v>0</v>
      </c>
      <c r="L42">
        <v>1</v>
      </c>
      <c r="M42">
        <v>0</v>
      </c>
      <c r="N42">
        <v>32</v>
      </c>
      <c r="O42">
        <v>1</v>
      </c>
      <c r="P42">
        <v>7</v>
      </c>
      <c r="Q42">
        <v>1</v>
      </c>
      <c r="R42">
        <v>16</v>
      </c>
      <c r="S42">
        <v>78</v>
      </c>
      <c r="T42">
        <v>9</v>
      </c>
      <c r="U42">
        <v>1</v>
      </c>
      <c r="V42">
        <v>45</v>
      </c>
      <c r="X42">
        <f t="shared" si="0"/>
        <v>-15.0366</v>
      </c>
    </row>
    <row r="43" spans="1:24" x14ac:dyDescent="0.25">
      <c r="A43" t="s">
        <v>1130</v>
      </c>
      <c r="B43" t="s">
        <v>989</v>
      </c>
      <c r="C43">
        <v>132</v>
      </c>
      <c r="D43" t="s">
        <v>990</v>
      </c>
      <c r="E43" t="s">
        <v>991</v>
      </c>
      <c r="F43" t="s">
        <v>1118</v>
      </c>
      <c r="G43" t="s">
        <v>993</v>
      </c>
      <c r="H43" t="s">
        <v>1131</v>
      </c>
      <c r="I43" t="s">
        <v>1132</v>
      </c>
      <c r="J43">
        <v>0</v>
      </c>
      <c r="K43">
        <v>1</v>
      </c>
      <c r="L43">
        <v>0</v>
      </c>
      <c r="M43">
        <v>3</v>
      </c>
      <c r="N43">
        <v>8</v>
      </c>
      <c r="O43">
        <v>0</v>
      </c>
      <c r="P43">
        <v>1</v>
      </c>
      <c r="Q43">
        <v>4</v>
      </c>
      <c r="R43">
        <v>5</v>
      </c>
      <c r="S43">
        <v>14</v>
      </c>
      <c r="T43">
        <v>8</v>
      </c>
      <c r="U43">
        <v>0</v>
      </c>
      <c r="V43">
        <v>15</v>
      </c>
      <c r="X43">
        <f t="shared" si="0"/>
        <v>-11.9633</v>
      </c>
    </row>
    <row r="44" spans="1:24" x14ac:dyDescent="0.25">
      <c r="A44" t="s">
        <v>1133</v>
      </c>
      <c r="B44" t="s">
        <v>989</v>
      </c>
      <c r="C44">
        <v>133</v>
      </c>
      <c r="D44" t="s">
        <v>990</v>
      </c>
      <c r="E44" t="s">
        <v>991</v>
      </c>
      <c r="F44" t="s">
        <v>1118</v>
      </c>
      <c r="G44" t="s">
        <v>993</v>
      </c>
      <c r="H44" t="s">
        <v>1134</v>
      </c>
      <c r="I44" t="s">
        <v>1135</v>
      </c>
      <c r="J44">
        <v>5</v>
      </c>
      <c r="K44">
        <v>12</v>
      </c>
      <c r="L44">
        <v>0</v>
      </c>
      <c r="M44">
        <v>0</v>
      </c>
      <c r="N44">
        <v>34</v>
      </c>
      <c r="O44">
        <v>2</v>
      </c>
      <c r="P44">
        <v>9</v>
      </c>
      <c r="Q44">
        <v>0</v>
      </c>
      <c r="R44">
        <v>12</v>
      </c>
      <c r="S44">
        <v>148</v>
      </c>
      <c r="T44">
        <v>13</v>
      </c>
      <c r="U44">
        <v>1</v>
      </c>
      <c r="V44">
        <v>48</v>
      </c>
      <c r="X44">
        <f t="shared" si="0"/>
        <v>-9.9326000000000008</v>
      </c>
    </row>
    <row r="45" spans="1:24" x14ac:dyDescent="0.25">
      <c r="A45" t="s">
        <v>1136</v>
      </c>
      <c r="B45" t="s">
        <v>989</v>
      </c>
      <c r="C45">
        <v>134</v>
      </c>
      <c r="D45" t="s">
        <v>990</v>
      </c>
      <c r="E45" t="s">
        <v>991</v>
      </c>
      <c r="F45" t="s">
        <v>1118</v>
      </c>
      <c r="G45" t="s">
        <v>998</v>
      </c>
      <c r="H45" t="s">
        <v>1137</v>
      </c>
      <c r="I45" t="s">
        <v>1138</v>
      </c>
      <c r="J45">
        <v>1</v>
      </c>
      <c r="K45">
        <v>11</v>
      </c>
      <c r="L45">
        <v>0</v>
      </c>
      <c r="M45">
        <v>4</v>
      </c>
      <c r="N45">
        <v>58</v>
      </c>
      <c r="O45">
        <v>2</v>
      </c>
      <c r="P45">
        <v>1</v>
      </c>
      <c r="Q45">
        <v>7</v>
      </c>
      <c r="R45">
        <v>26</v>
      </c>
      <c r="S45">
        <v>89</v>
      </c>
      <c r="T45">
        <v>25</v>
      </c>
      <c r="U45">
        <v>0</v>
      </c>
      <c r="V45">
        <v>119</v>
      </c>
      <c r="X45">
        <f t="shared" si="0"/>
        <v>-8.6423000000000005</v>
      </c>
    </row>
    <row r="46" spans="1:24" x14ac:dyDescent="0.25">
      <c r="A46" t="s">
        <v>1139</v>
      </c>
      <c r="B46" t="s">
        <v>989</v>
      </c>
      <c r="C46">
        <v>135</v>
      </c>
      <c r="D46" t="s">
        <v>990</v>
      </c>
      <c r="E46" t="s">
        <v>991</v>
      </c>
      <c r="F46" t="s">
        <v>1118</v>
      </c>
      <c r="G46" t="s">
        <v>1039</v>
      </c>
      <c r="H46" t="s">
        <v>1140</v>
      </c>
      <c r="I46" t="s">
        <v>1141</v>
      </c>
      <c r="J46">
        <v>8</v>
      </c>
      <c r="K46">
        <v>0</v>
      </c>
      <c r="L46">
        <v>1</v>
      </c>
      <c r="M46">
        <v>2</v>
      </c>
      <c r="N46">
        <v>58</v>
      </c>
      <c r="O46">
        <v>3</v>
      </c>
      <c r="P46">
        <v>9</v>
      </c>
      <c r="Q46">
        <v>2</v>
      </c>
      <c r="R46">
        <v>11</v>
      </c>
      <c r="S46">
        <v>165</v>
      </c>
      <c r="T46">
        <v>15</v>
      </c>
      <c r="U46">
        <v>2</v>
      </c>
      <c r="V46">
        <v>49</v>
      </c>
      <c r="X46">
        <f t="shared" si="0"/>
        <v>-14.204599999999999</v>
      </c>
    </row>
    <row r="47" spans="1:24" x14ac:dyDescent="0.25">
      <c r="A47" t="s">
        <v>1142</v>
      </c>
      <c r="B47" t="s">
        <v>989</v>
      </c>
      <c r="C47">
        <v>136</v>
      </c>
      <c r="D47" t="s">
        <v>990</v>
      </c>
      <c r="E47" t="s">
        <v>991</v>
      </c>
      <c r="F47" t="s">
        <v>1118</v>
      </c>
      <c r="G47" t="s">
        <v>993</v>
      </c>
      <c r="H47" t="s">
        <v>1143</v>
      </c>
      <c r="I47" t="s">
        <v>1144</v>
      </c>
      <c r="J47">
        <v>4</v>
      </c>
      <c r="K47">
        <v>2</v>
      </c>
      <c r="L47">
        <v>0</v>
      </c>
      <c r="M47">
        <v>6</v>
      </c>
      <c r="N47">
        <v>43</v>
      </c>
      <c r="O47">
        <v>1</v>
      </c>
      <c r="P47">
        <v>2</v>
      </c>
      <c r="Q47">
        <v>5</v>
      </c>
      <c r="R47">
        <v>3</v>
      </c>
      <c r="S47">
        <v>52</v>
      </c>
      <c r="T47">
        <v>22</v>
      </c>
      <c r="U47">
        <v>1</v>
      </c>
      <c r="V47">
        <v>39</v>
      </c>
      <c r="X47">
        <f t="shared" si="0"/>
        <v>-13.253599999999999</v>
      </c>
    </row>
    <row r="48" spans="1:24" x14ac:dyDescent="0.25">
      <c r="A48" t="s">
        <v>1145</v>
      </c>
      <c r="B48" t="s">
        <v>989</v>
      </c>
      <c r="C48">
        <v>137</v>
      </c>
      <c r="D48" t="s">
        <v>990</v>
      </c>
      <c r="E48" t="s">
        <v>991</v>
      </c>
      <c r="F48" t="s">
        <v>1146</v>
      </c>
      <c r="G48" t="s">
        <v>993</v>
      </c>
      <c r="H48" t="s">
        <v>1147</v>
      </c>
      <c r="I48" t="s">
        <v>1148</v>
      </c>
      <c r="J48">
        <v>2</v>
      </c>
      <c r="K48">
        <v>7</v>
      </c>
      <c r="L48">
        <v>0</v>
      </c>
      <c r="M48">
        <v>2</v>
      </c>
      <c r="N48">
        <v>53</v>
      </c>
      <c r="O48">
        <v>1</v>
      </c>
      <c r="P48">
        <v>4</v>
      </c>
      <c r="Q48">
        <v>0</v>
      </c>
      <c r="R48">
        <v>8</v>
      </c>
      <c r="S48">
        <v>114</v>
      </c>
      <c r="T48">
        <v>22</v>
      </c>
      <c r="U48">
        <v>0</v>
      </c>
      <c r="V48">
        <v>88</v>
      </c>
      <c r="X48">
        <f t="shared" si="0"/>
        <v>-10.553100000000001</v>
      </c>
    </row>
    <row r="49" spans="1:24" x14ac:dyDescent="0.25">
      <c r="A49" t="s">
        <v>1149</v>
      </c>
      <c r="B49" t="s">
        <v>989</v>
      </c>
      <c r="C49">
        <v>138</v>
      </c>
      <c r="D49" t="s">
        <v>990</v>
      </c>
      <c r="E49" t="s">
        <v>991</v>
      </c>
      <c r="F49" t="s">
        <v>1146</v>
      </c>
      <c r="G49" t="s">
        <v>998</v>
      </c>
      <c r="H49" t="s">
        <v>1150</v>
      </c>
      <c r="I49" t="s">
        <v>1151</v>
      </c>
      <c r="J49">
        <v>12</v>
      </c>
      <c r="K49">
        <v>1</v>
      </c>
      <c r="L49">
        <v>0</v>
      </c>
      <c r="M49">
        <v>4</v>
      </c>
      <c r="N49">
        <v>65</v>
      </c>
      <c r="O49">
        <v>0</v>
      </c>
      <c r="P49">
        <v>11</v>
      </c>
      <c r="Q49">
        <v>2</v>
      </c>
      <c r="R49">
        <v>20</v>
      </c>
      <c r="S49">
        <v>209</v>
      </c>
      <c r="T49">
        <v>18</v>
      </c>
      <c r="U49">
        <v>3</v>
      </c>
      <c r="V49">
        <v>41</v>
      </c>
      <c r="X49">
        <f t="shared" si="0"/>
        <v>-16.955300000000001</v>
      </c>
    </row>
    <row r="50" spans="1:24" x14ac:dyDescent="0.25">
      <c r="A50" t="s">
        <v>1152</v>
      </c>
      <c r="B50" t="s">
        <v>989</v>
      </c>
      <c r="C50">
        <v>139</v>
      </c>
      <c r="D50" t="s">
        <v>990</v>
      </c>
      <c r="E50" t="s">
        <v>991</v>
      </c>
      <c r="F50" t="s">
        <v>1146</v>
      </c>
      <c r="G50" t="s">
        <v>998</v>
      </c>
      <c r="H50" t="s">
        <v>1153</v>
      </c>
      <c r="I50" t="s">
        <v>1154</v>
      </c>
      <c r="J50">
        <v>3</v>
      </c>
      <c r="K50">
        <v>3</v>
      </c>
      <c r="L50">
        <v>3</v>
      </c>
      <c r="M50">
        <v>3</v>
      </c>
      <c r="N50">
        <v>28</v>
      </c>
      <c r="O50">
        <v>3</v>
      </c>
      <c r="P50">
        <v>6</v>
      </c>
      <c r="Q50">
        <v>0</v>
      </c>
      <c r="R50">
        <v>8</v>
      </c>
      <c r="S50">
        <v>95</v>
      </c>
      <c r="T50">
        <v>9</v>
      </c>
      <c r="U50">
        <v>0</v>
      </c>
      <c r="V50">
        <v>13</v>
      </c>
      <c r="X50">
        <f t="shared" si="0"/>
        <v>-8.0826999999999991</v>
      </c>
    </row>
    <row r="51" spans="1:24" x14ac:dyDescent="0.25">
      <c r="A51" t="s">
        <v>1155</v>
      </c>
      <c r="B51" t="s">
        <v>989</v>
      </c>
      <c r="C51">
        <v>140</v>
      </c>
      <c r="D51" t="s">
        <v>990</v>
      </c>
      <c r="E51" t="s">
        <v>991</v>
      </c>
      <c r="F51" t="s">
        <v>1156</v>
      </c>
      <c r="G51" t="s">
        <v>1039</v>
      </c>
      <c r="H51" t="s">
        <v>1157</v>
      </c>
      <c r="I51" t="s">
        <v>1158</v>
      </c>
      <c r="J51">
        <v>0</v>
      </c>
      <c r="K51">
        <v>5</v>
      </c>
      <c r="L51">
        <v>1</v>
      </c>
      <c r="M51">
        <v>0</v>
      </c>
      <c r="N51">
        <v>25</v>
      </c>
      <c r="O51">
        <v>0</v>
      </c>
      <c r="P51">
        <v>7</v>
      </c>
      <c r="Q51">
        <v>0</v>
      </c>
      <c r="R51">
        <v>12</v>
      </c>
      <c r="S51">
        <v>5</v>
      </c>
      <c r="T51">
        <v>0</v>
      </c>
      <c r="U51">
        <v>1</v>
      </c>
      <c r="V51">
        <v>8</v>
      </c>
      <c r="X51">
        <f t="shared" si="0"/>
        <v>-9.0081000000000007</v>
      </c>
    </row>
    <row r="52" spans="1:24" x14ac:dyDescent="0.25">
      <c r="A52" t="s">
        <v>1159</v>
      </c>
      <c r="B52" t="s">
        <v>989</v>
      </c>
      <c r="C52">
        <v>141</v>
      </c>
      <c r="D52" t="s">
        <v>990</v>
      </c>
      <c r="E52" t="s">
        <v>991</v>
      </c>
      <c r="F52" t="s">
        <v>1156</v>
      </c>
      <c r="G52" t="s">
        <v>993</v>
      </c>
      <c r="H52" t="s">
        <v>1160</v>
      </c>
      <c r="I52" t="s">
        <v>1161</v>
      </c>
      <c r="J52">
        <v>17</v>
      </c>
      <c r="K52">
        <v>7</v>
      </c>
      <c r="L52">
        <v>0</v>
      </c>
      <c r="M52">
        <v>14</v>
      </c>
      <c r="N52">
        <v>118</v>
      </c>
      <c r="O52">
        <v>0</v>
      </c>
      <c r="P52">
        <v>12</v>
      </c>
      <c r="Q52">
        <v>8</v>
      </c>
      <c r="R52">
        <v>51</v>
      </c>
      <c r="S52">
        <v>34</v>
      </c>
      <c r="T52">
        <v>31</v>
      </c>
      <c r="U52">
        <v>1</v>
      </c>
      <c r="V52">
        <v>70</v>
      </c>
      <c r="X52">
        <f t="shared" si="0"/>
        <v>-16.793099999999999</v>
      </c>
    </row>
    <row r="53" spans="1:24" x14ac:dyDescent="0.25">
      <c r="A53" t="s">
        <v>1162</v>
      </c>
      <c r="B53" t="s">
        <v>989</v>
      </c>
      <c r="C53">
        <v>142</v>
      </c>
      <c r="D53" t="s">
        <v>990</v>
      </c>
      <c r="E53" t="s">
        <v>991</v>
      </c>
      <c r="F53" t="s">
        <v>1156</v>
      </c>
      <c r="G53" t="s">
        <v>998</v>
      </c>
      <c r="H53" t="s">
        <v>1163</v>
      </c>
      <c r="I53" t="s">
        <v>1164</v>
      </c>
      <c r="J53">
        <v>2</v>
      </c>
      <c r="K53">
        <v>0</v>
      </c>
      <c r="L53">
        <v>1</v>
      </c>
      <c r="M53">
        <v>1</v>
      </c>
      <c r="N53">
        <v>30</v>
      </c>
      <c r="O53">
        <v>2</v>
      </c>
      <c r="P53">
        <v>1</v>
      </c>
      <c r="Q53">
        <v>2</v>
      </c>
      <c r="R53">
        <v>6</v>
      </c>
      <c r="S53">
        <v>77</v>
      </c>
      <c r="T53">
        <v>4</v>
      </c>
      <c r="U53">
        <v>4</v>
      </c>
      <c r="V53">
        <v>16</v>
      </c>
      <c r="X53">
        <f t="shared" si="0"/>
        <v>-11.708600000000001</v>
      </c>
    </row>
    <row r="54" spans="1:24" x14ac:dyDescent="0.25">
      <c r="A54" t="s">
        <v>1165</v>
      </c>
      <c r="B54" t="s">
        <v>989</v>
      </c>
      <c r="C54">
        <v>143</v>
      </c>
      <c r="D54" t="s">
        <v>990</v>
      </c>
      <c r="E54" t="s">
        <v>991</v>
      </c>
      <c r="F54" t="s">
        <v>1156</v>
      </c>
      <c r="G54" t="s">
        <v>998</v>
      </c>
      <c r="H54" t="s">
        <v>1166</v>
      </c>
      <c r="I54" t="s">
        <v>1167</v>
      </c>
      <c r="J54">
        <v>7</v>
      </c>
      <c r="K54">
        <v>2</v>
      </c>
      <c r="L54">
        <v>1</v>
      </c>
      <c r="M54">
        <v>14</v>
      </c>
      <c r="N54">
        <v>225</v>
      </c>
      <c r="O54">
        <v>2</v>
      </c>
      <c r="P54">
        <v>27</v>
      </c>
      <c r="Q54">
        <v>27</v>
      </c>
      <c r="R54">
        <v>26</v>
      </c>
      <c r="S54">
        <v>533</v>
      </c>
      <c r="T54">
        <v>82</v>
      </c>
      <c r="U54">
        <v>15</v>
      </c>
      <c r="V54">
        <v>418</v>
      </c>
      <c r="X54">
        <f t="shared" si="0"/>
        <v>-13.041199999999998</v>
      </c>
    </row>
    <row r="55" spans="1:24" x14ac:dyDescent="0.25">
      <c r="A55" t="s">
        <v>1168</v>
      </c>
      <c r="B55" t="s">
        <v>989</v>
      </c>
      <c r="C55">
        <v>144</v>
      </c>
      <c r="D55" t="s">
        <v>990</v>
      </c>
      <c r="E55" t="s">
        <v>991</v>
      </c>
      <c r="F55" t="s">
        <v>1156</v>
      </c>
      <c r="G55" t="s">
        <v>993</v>
      </c>
      <c r="H55" t="s">
        <v>1169</v>
      </c>
      <c r="I55" t="s">
        <v>1170</v>
      </c>
      <c r="J55">
        <v>4</v>
      </c>
      <c r="K55">
        <v>3</v>
      </c>
      <c r="L55">
        <v>1</v>
      </c>
      <c r="M55">
        <v>5</v>
      </c>
      <c r="N55">
        <v>40</v>
      </c>
      <c r="O55">
        <v>0</v>
      </c>
      <c r="P55">
        <v>14</v>
      </c>
      <c r="Q55">
        <v>5</v>
      </c>
      <c r="R55">
        <v>8</v>
      </c>
      <c r="S55">
        <v>132</v>
      </c>
      <c r="T55">
        <v>17</v>
      </c>
      <c r="U55">
        <v>1</v>
      </c>
      <c r="V55">
        <v>29</v>
      </c>
      <c r="X55">
        <f t="shared" si="0"/>
        <v>-11.419499999999999</v>
      </c>
    </row>
    <row r="56" spans="1:24" x14ac:dyDescent="0.25">
      <c r="A56" t="s">
        <v>1171</v>
      </c>
      <c r="B56" t="s">
        <v>989</v>
      </c>
      <c r="C56">
        <v>145</v>
      </c>
      <c r="D56" t="s">
        <v>990</v>
      </c>
      <c r="E56" t="s">
        <v>991</v>
      </c>
      <c r="F56" t="s">
        <v>1156</v>
      </c>
      <c r="G56" t="s">
        <v>993</v>
      </c>
      <c r="H56" t="s">
        <v>1172</v>
      </c>
      <c r="I56" t="s">
        <v>1173</v>
      </c>
      <c r="J56">
        <v>2</v>
      </c>
      <c r="K56">
        <v>1</v>
      </c>
      <c r="L56">
        <v>0</v>
      </c>
      <c r="M56">
        <v>1</v>
      </c>
      <c r="N56">
        <v>16</v>
      </c>
      <c r="O56">
        <v>0</v>
      </c>
      <c r="P56">
        <v>2</v>
      </c>
      <c r="Q56">
        <v>1</v>
      </c>
      <c r="R56">
        <v>12</v>
      </c>
      <c r="S56">
        <v>17</v>
      </c>
      <c r="T56">
        <v>3</v>
      </c>
      <c r="U56">
        <v>0</v>
      </c>
      <c r="V56">
        <v>34</v>
      </c>
      <c r="X56">
        <f t="shared" si="0"/>
        <v>-12.795300000000001</v>
      </c>
    </row>
    <row r="57" spans="1:24" x14ac:dyDescent="0.25">
      <c r="A57" t="s">
        <v>1174</v>
      </c>
      <c r="B57" t="s">
        <v>989</v>
      </c>
      <c r="C57">
        <v>146</v>
      </c>
      <c r="D57" t="s">
        <v>990</v>
      </c>
      <c r="E57" t="s">
        <v>991</v>
      </c>
      <c r="F57" t="s">
        <v>1156</v>
      </c>
      <c r="G57" t="s">
        <v>998</v>
      </c>
      <c r="H57" t="s">
        <v>1175</v>
      </c>
      <c r="I57" t="s">
        <v>1176</v>
      </c>
      <c r="J57">
        <v>0</v>
      </c>
      <c r="K57">
        <v>2</v>
      </c>
      <c r="L57">
        <v>3</v>
      </c>
      <c r="M57">
        <v>7</v>
      </c>
      <c r="N57">
        <v>103</v>
      </c>
      <c r="O57">
        <v>1</v>
      </c>
      <c r="P57">
        <v>4</v>
      </c>
      <c r="Q57">
        <v>1</v>
      </c>
      <c r="R57">
        <v>69</v>
      </c>
      <c r="S57">
        <v>89</v>
      </c>
      <c r="T57">
        <v>90</v>
      </c>
      <c r="U57">
        <v>1</v>
      </c>
      <c r="V57">
        <v>180</v>
      </c>
      <c r="X57">
        <f t="shared" si="0"/>
        <v>-7.2083999999999993</v>
      </c>
    </row>
    <row r="58" spans="1:24" x14ac:dyDescent="0.25">
      <c r="A58" t="s">
        <v>1177</v>
      </c>
      <c r="B58" t="s">
        <v>989</v>
      </c>
      <c r="C58">
        <v>147</v>
      </c>
      <c r="D58" t="s">
        <v>990</v>
      </c>
      <c r="E58" t="s">
        <v>991</v>
      </c>
      <c r="F58" t="s">
        <v>1156</v>
      </c>
      <c r="G58" t="s">
        <v>993</v>
      </c>
      <c r="H58" t="s">
        <v>1178</v>
      </c>
      <c r="I58" t="s">
        <v>1179</v>
      </c>
      <c r="J58">
        <v>23</v>
      </c>
      <c r="K58">
        <v>2</v>
      </c>
      <c r="L58">
        <v>1</v>
      </c>
      <c r="M58">
        <v>14</v>
      </c>
      <c r="N58">
        <v>148</v>
      </c>
      <c r="O58">
        <v>8</v>
      </c>
      <c r="P58">
        <v>22</v>
      </c>
      <c r="Q58">
        <v>10</v>
      </c>
      <c r="R58">
        <v>32</v>
      </c>
      <c r="S58">
        <v>43</v>
      </c>
      <c r="T58">
        <v>20</v>
      </c>
      <c r="U58">
        <v>0</v>
      </c>
      <c r="V58">
        <v>58</v>
      </c>
      <c r="X58">
        <f t="shared" si="0"/>
        <v>-19.697200000000002</v>
      </c>
    </row>
    <row r="59" spans="1:24" x14ac:dyDescent="0.25">
      <c r="A59" t="s">
        <v>1180</v>
      </c>
      <c r="B59" t="s">
        <v>989</v>
      </c>
      <c r="C59">
        <v>148</v>
      </c>
      <c r="D59" t="s">
        <v>990</v>
      </c>
      <c r="E59" t="s">
        <v>991</v>
      </c>
      <c r="F59" t="s">
        <v>1156</v>
      </c>
      <c r="G59" t="s">
        <v>998</v>
      </c>
      <c r="H59" t="s">
        <v>1181</v>
      </c>
      <c r="I59" t="s">
        <v>1182</v>
      </c>
      <c r="J59">
        <v>1</v>
      </c>
      <c r="K59">
        <v>4</v>
      </c>
      <c r="L59">
        <v>0</v>
      </c>
      <c r="M59">
        <v>0</v>
      </c>
      <c r="N59">
        <v>5</v>
      </c>
      <c r="O59">
        <v>0</v>
      </c>
      <c r="P59">
        <v>2</v>
      </c>
      <c r="Q59">
        <v>0</v>
      </c>
      <c r="R59">
        <v>6</v>
      </c>
      <c r="S59">
        <v>73</v>
      </c>
      <c r="T59">
        <v>2</v>
      </c>
      <c r="U59">
        <v>0</v>
      </c>
      <c r="V59">
        <v>8</v>
      </c>
      <c r="X59">
        <f t="shared" si="0"/>
        <v>-11.2582</v>
      </c>
    </row>
    <row r="60" spans="1:24" x14ac:dyDescent="0.25">
      <c r="A60" t="s">
        <v>1183</v>
      </c>
      <c r="B60" t="s">
        <v>989</v>
      </c>
      <c r="C60">
        <v>149</v>
      </c>
      <c r="D60" t="s">
        <v>990</v>
      </c>
      <c r="E60" t="s">
        <v>991</v>
      </c>
      <c r="F60" t="s">
        <v>1156</v>
      </c>
      <c r="G60" t="s">
        <v>993</v>
      </c>
      <c r="H60" t="s">
        <v>1184</v>
      </c>
      <c r="I60" t="s">
        <v>1185</v>
      </c>
      <c r="J60">
        <v>7</v>
      </c>
      <c r="K60">
        <v>1</v>
      </c>
      <c r="L60">
        <v>0</v>
      </c>
      <c r="M60">
        <v>4</v>
      </c>
      <c r="N60">
        <v>30</v>
      </c>
      <c r="O60">
        <v>0</v>
      </c>
      <c r="P60">
        <v>7</v>
      </c>
      <c r="Q60">
        <v>5</v>
      </c>
      <c r="R60">
        <v>5</v>
      </c>
      <c r="S60">
        <v>29</v>
      </c>
      <c r="T60">
        <v>6</v>
      </c>
      <c r="U60">
        <v>2</v>
      </c>
      <c r="V60">
        <v>14</v>
      </c>
      <c r="X60">
        <f t="shared" si="0"/>
        <v>-14.875299999999999</v>
      </c>
    </row>
    <row r="61" spans="1:24" x14ac:dyDescent="0.25">
      <c r="A61" t="s">
        <v>1186</v>
      </c>
      <c r="B61" t="s">
        <v>989</v>
      </c>
      <c r="C61">
        <v>150</v>
      </c>
      <c r="D61" t="s">
        <v>990</v>
      </c>
      <c r="E61" t="s">
        <v>991</v>
      </c>
      <c r="F61" t="s">
        <v>1187</v>
      </c>
      <c r="G61" t="s">
        <v>998</v>
      </c>
      <c r="H61" t="s">
        <v>1188</v>
      </c>
      <c r="I61" t="s">
        <v>1189</v>
      </c>
      <c r="J61">
        <v>7</v>
      </c>
      <c r="K61">
        <v>3</v>
      </c>
      <c r="L61">
        <v>3</v>
      </c>
      <c r="M61">
        <v>0</v>
      </c>
      <c r="N61">
        <v>111</v>
      </c>
      <c r="O61">
        <v>2</v>
      </c>
      <c r="P61">
        <v>11</v>
      </c>
      <c r="Q61">
        <v>6</v>
      </c>
      <c r="R61">
        <v>26</v>
      </c>
      <c r="S61">
        <v>96</v>
      </c>
      <c r="T61">
        <v>18</v>
      </c>
      <c r="U61">
        <v>3</v>
      </c>
      <c r="V61">
        <v>40</v>
      </c>
      <c r="X61">
        <f t="shared" si="0"/>
        <v>-9.7466999999999988</v>
      </c>
    </row>
    <row r="62" spans="1:24" x14ac:dyDescent="0.25">
      <c r="A62" t="s">
        <v>1190</v>
      </c>
      <c r="B62" t="s">
        <v>989</v>
      </c>
      <c r="C62">
        <v>151</v>
      </c>
      <c r="D62" t="s">
        <v>990</v>
      </c>
      <c r="E62" t="s">
        <v>991</v>
      </c>
      <c r="F62" t="s">
        <v>1187</v>
      </c>
      <c r="G62" t="s">
        <v>993</v>
      </c>
      <c r="H62" t="s">
        <v>1191</v>
      </c>
      <c r="I62" t="s">
        <v>1192</v>
      </c>
      <c r="J62">
        <v>4</v>
      </c>
      <c r="K62">
        <v>1</v>
      </c>
      <c r="L62">
        <v>0</v>
      </c>
      <c r="M62">
        <v>0</v>
      </c>
      <c r="N62">
        <v>23</v>
      </c>
      <c r="O62">
        <v>2</v>
      </c>
      <c r="P62">
        <v>8</v>
      </c>
      <c r="Q62">
        <v>2</v>
      </c>
      <c r="R62">
        <v>6</v>
      </c>
      <c r="S62">
        <v>62</v>
      </c>
      <c r="T62">
        <v>4</v>
      </c>
      <c r="U62">
        <v>0</v>
      </c>
      <c r="V62">
        <v>16</v>
      </c>
      <c r="X62">
        <f t="shared" si="0"/>
        <v>-13.6273</v>
      </c>
    </row>
    <row r="63" spans="1:24" x14ac:dyDescent="0.25">
      <c r="A63" t="s">
        <v>1193</v>
      </c>
      <c r="B63" t="s">
        <v>989</v>
      </c>
      <c r="C63">
        <v>152</v>
      </c>
      <c r="D63" t="s">
        <v>990</v>
      </c>
      <c r="E63" t="s">
        <v>991</v>
      </c>
      <c r="F63" t="s">
        <v>1187</v>
      </c>
      <c r="G63" t="s">
        <v>998</v>
      </c>
      <c r="H63" t="s">
        <v>1194</v>
      </c>
      <c r="I63" t="s">
        <v>1195</v>
      </c>
      <c r="J63">
        <v>16</v>
      </c>
      <c r="K63">
        <v>2</v>
      </c>
      <c r="L63">
        <v>6</v>
      </c>
      <c r="M63">
        <v>17</v>
      </c>
      <c r="N63">
        <v>191</v>
      </c>
      <c r="O63">
        <v>6</v>
      </c>
      <c r="P63">
        <v>26</v>
      </c>
      <c r="Q63">
        <v>19</v>
      </c>
      <c r="R63">
        <v>27</v>
      </c>
      <c r="S63">
        <v>436</v>
      </c>
      <c r="T63">
        <v>95</v>
      </c>
      <c r="U63">
        <v>13</v>
      </c>
      <c r="V63">
        <v>273</v>
      </c>
      <c r="X63">
        <f t="shared" si="0"/>
        <v>-9.4832000000000001</v>
      </c>
    </row>
    <row r="64" spans="1:24" x14ac:dyDescent="0.25">
      <c r="A64" t="s">
        <v>1196</v>
      </c>
      <c r="B64" t="s">
        <v>989</v>
      </c>
      <c r="C64">
        <v>153</v>
      </c>
      <c r="D64" t="s">
        <v>990</v>
      </c>
      <c r="E64" t="s">
        <v>991</v>
      </c>
      <c r="F64" t="s">
        <v>1187</v>
      </c>
      <c r="G64" t="s">
        <v>993</v>
      </c>
      <c r="H64" t="s">
        <v>1197</v>
      </c>
      <c r="I64" t="s">
        <v>1198</v>
      </c>
      <c r="J64">
        <v>7</v>
      </c>
      <c r="K64">
        <v>2</v>
      </c>
      <c r="L64">
        <v>2</v>
      </c>
      <c r="M64">
        <v>1</v>
      </c>
      <c r="N64">
        <v>60</v>
      </c>
      <c r="O64">
        <v>0</v>
      </c>
      <c r="P64">
        <v>12</v>
      </c>
      <c r="Q64">
        <v>2</v>
      </c>
      <c r="R64">
        <v>7</v>
      </c>
      <c r="S64">
        <v>129</v>
      </c>
      <c r="T64">
        <v>22</v>
      </c>
      <c r="U64">
        <v>2</v>
      </c>
      <c r="V64">
        <v>85</v>
      </c>
      <c r="X64">
        <f t="shared" si="0"/>
        <v>-11.580799999999998</v>
      </c>
    </row>
    <row r="65" spans="1:24" x14ac:dyDescent="0.25">
      <c r="A65" t="s">
        <v>1199</v>
      </c>
      <c r="B65" t="s">
        <v>989</v>
      </c>
      <c r="C65">
        <v>154</v>
      </c>
      <c r="D65" t="s">
        <v>990</v>
      </c>
      <c r="E65" t="s">
        <v>991</v>
      </c>
      <c r="F65" t="s">
        <v>1187</v>
      </c>
      <c r="G65" t="s">
        <v>993</v>
      </c>
      <c r="H65" t="s">
        <v>1200</v>
      </c>
      <c r="I65" t="s">
        <v>1201</v>
      </c>
      <c r="J65">
        <v>17</v>
      </c>
      <c r="K65">
        <v>8</v>
      </c>
      <c r="L65">
        <v>0</v>
      </c>
      <c r="M65">
        <v>27</v>
      </c>
      <c r="N65">
        <v>246</v>
      </c>
      <c r="O65">
        <v>1</v>
      </c>
      <c r="P65">
        <v>23</v>
      </c>
      <c r="Q65">
        <v>14</v>
      </c>
      <c r="R65">
        <v>99</v>
      </c>
      <c r="S65">
        <v>148</v>
      </c>
      <c r="T65">
        <v>105</v>
      </c>
      <c r="U65">
        <v>1</v>
      </c>
      <c r="V65">
        <v>406</v>
      </c>
      <c r="X65">
        <f t="shared" si="0"/>
        <v>-16.4194</v>
      </c>
    </row>
    <row r="66" spans="1:24" x14ac:dyDescent="0.25">
      <c r="A66" t="s">
        <v>1202</v>
      </c>
      <c r="B66" t="s">
        <v>989</v>
      </c>
      <c r="C66">
        <v>155</v>
      </c>
      <c r="D66" t="s">
        <v>990</v>
      </c>
      <c r="E66" t="s">
        <v>991</v>
      </c>
      <c r="F66" t="s">
        <v>1187</v>
      </c>
      <c r="G66" t="s">
        <v>993</v>
      </c>
      <c r="H66" t="s">
        <v>1203</v>
      </c>
      <c r="I66" t="s">
        <v>1204</v>
      </c>
      <c r="J66">
        <v>41</v>
      </c>
      <c r="K66">
        <v>1</v>
      </c>
      <c r="L66">
        <v>3</v>
      </c>
      <c r="M66">
        <v>21</v>
      </c>
      <c r="N66">
        <v>256</v>
      </c>
      <c r="O66">
        <v>3</v>
      </c>
      <c r="P66">
        <v>27</v>
      </c>
      <c r="Q66">
        <v>9</v>
      </c>
      <c r="R66">
        <v>24</v>
      </c>
      <c r="S66">
        <v>445</v>
      </c>
      <c r="T66">
        <v>37</v>
      </c>
      <c r="U66">
        <v>8</v>
      </c>
      <c r="V66">
        <v>59</v>
      </c>
      <c r="X66">
        <f t="shared" ref="X66:X129" si="1">-12.337 -0.416*J66 +0.3737*K66 +1.4604*L66</f>
        <v>-24.638100000000001</v>
      </c>
    </row>
    <row r="67" spans="1:24" x14ac:dyDescent="0.25">
      <c r="A67" t="s">
        <v>1205</v>
      </c>
      <c r="B67" t="s">
        <v>989</v>
      </c>
      <c r="C67">
        <v>156</v>
      </c>
      <c r="D67" t="s">
        <v>990</v>
      </c>
      <c r="E67" t="s">
        <v>991</v>
      </c>
      <c r="F67" t="s">
        <v>1187</v>
      </c>
      <c r="G67" t="s">
        <v>993</v>
      </c>
      <c r="H67" t="s">
        <v>1206</v>
      </c>
      <c r="I67" t="s">
        <v>1207</v>
      </c>
      <c r="J67">
        <v>5</v>
      </c>
      <c r="K67">
        <v>5</v>
      </c>
      <c r="L67">
        <v>0</v>
      </c>
      <c r="M67">
        <v>6</v>
      </c>
      <c r="N67">
        <v>23</v>
      </c>
      <c r="O67">
        <v>2</v>
      </c>
      <c r="P67">
        <v>6</v>
      </c>
      <c r="Q67">
        <v>2</v>
      </c>
      <c r="R67">
        <v>3</v>
      </c>
      <c r="S67">
        <v>60</v>
      </c>
      <c r="T67">
        <v>9</v>
      </c>
      <c r="U67">
        <v>0</v>
      </c>
      <c r="V67">
        <v>30</v>
      </c>
      <c r="X67">
        <f t="shared" si="1"/>
        <v>-12.548500000000001</v>
      </c>
    </row>
    <row r="68" spans="1:24" x14ac:dyDescent="0.25">
      <c r="A68" t="s">
        <v>1208</v>
      </c>
      <c r="B68" t="s">
        <v>989</v>
      </c>
      <c r="C68">
        <v>157</v>
      </c>
      <c r="D68" t="s">
        <v>990</v>
      </c>
      <c r="E68" t="s">
        <v>991</v>
      </c>
      <c r="F68" t="s">
        <v>1187</v>
      </c>
      <c r="G68" t="s">
        <v>993</v>
      </c>
      <c r="H68" t="s">
        <v>1209</v>
      </c>
      <c r="I68" t="s">
        <v>1210</v>
      </c>
      <c r="J68">
        <v>0</v>
      </c>
      <c r="K68">
        <v>7</v>
      </c>
      <c r="L68">
        <v>0</v>
      </c>
      <c r="M68">
        <v>0</v>
      </c>
      <c r="N68">
        <v>20</v>
      </c>
      <c r="O68">
        <v>0</v>
      </c>
      <c r="P68">
        <v>0</v>
      </c>
      <c r="Q68">
        <v>0</v>
      </c>
      <c r="R68">
        <v>17</v>
      </c>
      <c r="S68">
        <v>7</v>
      </c>
      <c r="T68">
        <v>15</v>
      </c>
      <c r="U68">
        <v>0</v>
      </c>
      <c r="V68">
        <v>52</v>
      </c>
      <c r="X68">
        <f t="shared" si="1"/>
        <v>-9.7210999999999999</v>
      </c>
    </row>
    <row r="69" spans="1:24" x14ac:dyDescent="0.25">
      <c r="A69" t="s">
        <v>1211</v>
      </c>
      <c r="B69" t="s">
        <v>989</v>
      </c>
      <c r="C69">
        <v>158</v>
      </c>
      <c r="D69" t="s">
        <v>990</v>
      </c>
      <c r="E69" t="s">
        <v>991</v>
      </c>
      <c r="F69" t="s">
        <v>1187</v>
      </c>
      <c r="G69" t="s">
        <v>993</v>
      </c>
      <c r="H69" t="s">
        <v>1212</v>
      </c>
      <c r="I69" t="s">
        <v>1213</v>
      </c>
      <c r="J69">
        <v>5</v>
      </c>
      <c r="K69">
        <v>5</v>
      </c>
      <c r="L69">
        <v>1</v>
      </c>
      <c r="M69">
        <v>3</v>
      </c>
      <c r="N69">
        <v>56</v>
      </c>
      <c r="O69">
        <v>0</v>
      </c>
      <c r="P69">
        <v>4</v>
      </c>
      <c r="Q69">
        <v>6</v>
      </c>
      <c r="R69">
        <v>8</v>
      </c>
      <c r="S69">
        <v>46</v>
      </c>
      <c r="T69">
        <v>8</v>
      </c>
      <c r="U69">
        <v>0</v>
      </c>
      <c r="V69">
        <v>29</v>
      </c>
      <c r="X69">
        <f t="shared" si="1"/>
        <v>-11.088100000000001</v>
      </c>
    </row>
    <row r="70" spans="1:24" x14ac:dyDescent="0.25">
      <c r="A70" t="s">
        <v>1214</v>
      </c>
      <c r="B70" t="s">
        <v>989</v>
      </c>
      <c r="C70">
        <v>159</v>
      </c>
      <c r="D70" t="s">
        <v>990</v>
      </c>
      <c r="E70" t="s">
        <v>991</v>
      </c>
      <c r="F70" t="s">
        <v>1187</v>
      </c>
      <c r="G70" t="s">
        <v>993</v>
      </c>
      <c r="H70" t="s">
        <v>1215</v>
      </c>
      <c r="I70" t="s">
        <v>1216</v>
      </c>
      <c r="J70">
        <v>45</v>
      </c>
      <c r="K70">
        <v>0</v>
      </c>
      <c r="L70">
        <v>0</v>
      </c>
      <c r="M70">
        <v>4</v>
      </c>
      <c r="N70">
        <v>213</v>
      </c>
      <c r="O70">
        <v>9</v>
      </c>
      <c r="P70">
        <v>49</v>
      </c>
      <c r="Q70">
        <v>69</v>
      </c>
      <c r="R70">
        <v>45</v>
      </c>
      <c r="S70">
        <v>197</v>
      </c>
      <c r="T70">
        <v>110</v>
      </c>
      <c r="U70">
        <v>6</v>
      </c>
      <c r="V70">
        <v>154</v>
      </c>
      <c r="X70">
        <f t="shared" si="1"/>
        <v>-31.056999999999999</v>
      </c>
    </row>
    <row r="71" spans="1:24" x14ac:dyDescent="0.25">
      <c r="A71" t="s">
        <v>1217</v>
      </c>
      <c r="B71" t="s">
        <v>989</v>
      </c>
      <c r="C71">
        <v>160</v>
      </c>
      <c r="D71" t="s">
        <v>990</v>
      </c>
      <c r="E71" t="s">
        <v>991</v>
      </c>
      <c r="F71" t="s">
        <v>1218</v>
      </c>
      <c r="G71" t="s">
        <v>998</v>
      </c>
      <c r="H71" t="s">
        <v>1219</v>
      </c>
      <c r="I71" t="s">
        <v>1220</v>
      </c>
      <c r="J71">
        <v>12</v>
      </c>
      <c r="K71">
        <v>12</v>
      </c>
      <c r="L71">
        <v>2</v>
      </c>
      <c r="M71">
        <v>3</v>
      </c>
      <c r="N71">
        <v>67</v>
      </c>
      <c r="O71">
        <v>3</v>
      </c>
      <c r="P71">
        <v>19</v>
      </c>
      <c r="Q71">
        <v>6</v>
      </c>
      <c r="R71">
        <v>8</v>
      </c>
      <c r="S71">
        <v>83</v>
      </c>
      <c r="T71">
        <v>20</v>
      </c>
      <c r="U71">
        <v>2</v>
      </c>
      <c r="V71">
        <v>62</v>
      </c>
      <c r="X71">
        <f t="shared" si="1"/>
        <v>-9.9238</v>
      </c>
    </row>
    <row r="72" spans="1:24" x14ac:dyDescent="0.25">
      <c r="A72" t="s">
        <v>1221</v>
      </c>
      <c r="B72" t="s">
        <v>989</v>
      </c>
      <c r="C72">
        <v>161</v>
      </c>
      <c r="D72" t="s">
        <v>990</v>
      </c>
      <c r="E72" t="s">
        <v>991</v>
      </c>
      <c r="F72" t="s">
        <v>1218</v>
      </c>
      <c r="G72" t="s">
        <v>998</v>
      </c>
      <c r="H72" t="s">
        <v>1222</v>
      </c>
      <c r="I72" t="s">
        <v>1223</v>
      </c>
      <c r="J72">
        <v>17</v>
      </c>
      <c r="K72">
        <v>0</v>
      </c>
      <c r="L72">
        <v>6</v>
      </c>
      <c r="M72">
        <v>5</v>
      </c>
      <c r="N72">
        <v>83</v>
      </c>
      <c r="O72">
        <v>4</v>
      </c>
      <c r="P72">
        <v>11</v>
      </c>
      <c r="Q72">
        <v>6</v>
      </c>
      <c r="R72">
        <v>13</v>
      </c>
      <c r="S72">
        <v>70</v>
      </c>
      <c r="T72">
        <v>33</v>
      </c>
      <c r="U72">
        <v>1</v>
      </c>
      <c r="V72">
        <v>28</v>
      </c>
      <c r="X72">
        <f t="shared" si="1"/>
        <v>-10.646599999999999</v>
      </c>
    </row>
    <row r="73" spans="1:24" x14ac:dyDescent="0.25">
      <c r="A73" t="s">
        <v>1224</v>
      </c>
      <c r="B73" t="s">
        <v>989</v>
      </c>
      <c r="C73">
        <v>162</v>
      </c>
      <c r="D73" t="s">
        <v>990</v>
      </c>
      <c r="E73" t="s">
        <v>991</v>
      </c>
      <c r="F73" t="s">
        <v>1218</v>
      </c>
      <c r="G73" t="s">
        <v>1003</v>
      </c>
      <c r="H73" t="s">
        <v>1225</v>
      </c>
      <c r="I73" t="s">
        <v>1226</v>
      </c>
      <c r="J73">
        <v>35</v>
      </c>
      <c r="K73">
        <v>0</v>
      </c>
      <c r="L73">
        <v>2</v>
      </c>
      <c r="M73">
        <v>19</v>
      </c>
      <c r="N73">
        <v>389</v>
      </c>
      <c r="O73">
        <v>16</v>
      </c>
      <c r="P73">
        <v>58</v>
      </c>
      <c r="Q73">
        <v>38</v>
      </c>
      <c r="R73">
        <v>63</v>
      </c>
      <c r="S73">
        <v>645</v>
      </c>
      <c r="T73">
        <v>89</v>
      </c>
      <c r="U73">
        <v>12</v>
      </c>
      <c r="V73">
        <v>285</v>
      </c>
      <c r="X73">
        <f t="shared" si="1"/>
        <v>-23.976199999999999</v>
      </c>
    </row>
    <row r="74" spans="1:24" x14ac:dyDescent="0.25">
      <c r="A74" t="s">
        <v>1227</v>
      </c>
      <c r="B74" t="s">
        <v>989</v>
      </c>
      <c r="C74">
        <v>163</v>
      </c>
      <c r="D74" t="s">
        <v>990</v>
      </c>
      <c r="E74" t="s">
        <v>991</v>
      </c>
      <c r="F74" t="s">
        <v>1218</v>
      </c>
      <c r="G74" t="s">
        <v>998</v>
      </c>
      <c r="H74" t="s">
        <v>1228</v>
      </c>
      <c r="I74" t="s">
        <v>1229</v>
      </c>
      <c r="J74">
        <v>55</v>
      </c>
      <c r="K74">
        <v>5</v>
      </c>
      <c r="L74">
        <v>14</v>
      </c>
      <c r="M74">
        <v>38</v>
      </c>
      <c r="N74">
        <v>951</v>
      </c>
      <c r="O74">
        <v>12</v>
      </c>
      <c r="P74">
        <v>97</v>
      </c>
      <c r="Q74">
        <v>58</v>
      </c>
      <c r="R74">
        <v>239</v>
      </c>
      <c r="S74">
        <v>819</v>
      </c>
      <c r="T74">
        <v>112</v>
      </c>
      <c r="U74">
        <v>92</v>
      </c>
      <c r="V74">
        <v>336</v>
      </c>
      <c r="X74">
        <f t="shared" si="1"/>
        <v>-12.902900000000002</v>
      </c>
    </row>
    <row r="75" spans="1:24" x14ac:dyDescent="0.25">
      <c r="A75" t="s">
        <v>1230</v>
      </c>
      <c r="B75" t="s">
        <v>989</v>
      </c>
      <c r="C75">
        <v>164</v>
      </c>
      <c r="D75" t="s">
        <v>990</v>
      </c>
      <c r="E75" t="s">
        <v>991</v>
      </c>
      <c r="F75" t="s">
        <v>1231</v>
      </c>
      <c r="G75" t="s">
        <v>993</v>
      </c>
      <c r="H75" t="s">
        <v>1232</v>
      </c>
      <c r="I75" t="s">
        <v>1233</v>
      </c>
      <c r="J75">
        <v>5</v>
      </c>
      <c r="K75">
        <v>4</v>
      </c>
      <c r="L75">
        <v>0</v>
      </c>
      <c r="M75">
        <v>1</v>
      </c>
      <c r="N75">
        <v>36</v>
      </c>
      <c r="O75">
        <v>0</v>
      </c>
      <c r="P75">
        <v>1</v>
      </c>
      <c r="Q75">
        <v>0</v>
      </c>
      <c r="R75">
        <v>10</v>
      </c>
      <c r="S75">
        <v>15</v>
      </c>
      <c r="T75">
        <v>3</v>
      </c>
      <c r="U75">
        <v>1</v>
      </c>
      <c r="V75">
        <v>7</v>
      </c>
      <c r="X75">
        <f t="shared" si="1"/>
        <v>-12.9222</v>
      </c>
    </row>
    <row r="76" spans="1:24" x14ac:dyDescent="0.25">
      <c r="A76" t="s">
        <v>1234</v>
      </c>
      <c r="B76" t="s">
        <v>989</v>
      </c>
      <c r="C76">
        <v>165</v>
      </c>
      <c r="D76" t="s">
        <v>990</v>
      </c>
      <c r="E76" t="s">
        <v>991</v>
      </c>
      <c r="F76" t="s">
        <v>1231</v>
      </c>
      <c r="G76" t="s">
        <v>998</v>
      </c>
      <c r="H76" t="s">
        <v>1235</v>
      </c>
      <c r="I76" t="s">
        <v>1236</v>
      </c>
      <c r="J76">
        <v>13</v>
      </c>
      <c r="K76">
        <v>0</v>
      </c>
      <c r="L76">
        <v>4</v>
      </c>
      <c r="M76">
        <v>9</v>
      </c>
      <c r="N76">
        <v>54</v>
      </c>
      <c r="O76">
        <v>4</v>
      </c>
      <c r="P76">
        <v>18</v>
      </c>
      <c r="Q76">
        <v>9</v>
      </c>
      <c r="R76">
        <v>25</v>
      </c>
      <c r="S76">
        <v>141</v>
      </c>
      <c r="T76">
        <v>13</v>
      </c>
      <c r="U76">
        <v>2</v>
      </c>
      <c r="V76">
        <v>45</v>
      </c>
      <c r="X76">
        <f t="shared" si="1"/>
        <v>-11.903399999999998</v>
      </c>
    </row>
    <row r="77" spans="1:24" x14ac:dyDescent="0.25">
      <c r="A77" t="s">
        <v>1237</v>
      </c>
      <c r="B77" t="s">
        <v>989</v>
      </c>
      <c r="C77">
        <v>166</v>
      </c>
      <c r="D77" t="s">
        <v>990</v>
      </c>
      <c r="E77" t="s">
        <v>991</v>
      </c>
      <c r="F77" t="s">
        <v>1231</v>
      </c>
      <c r="G77" t="s">
        <v>993</v>
      </c>
      <c r="H77" t="s">
        <v>1238</v>
      </c>
      <c r="I77" t="s">
        <v>1239</v>
      </c>
      <c r="J77">
        <v>7</v>
      </c>
      <c r="K77">
        <v>2</v>
      </c>
      <c r="L77">
        <v>0</v>
      </c>
      <c r="M77">
        <v>6</v>
      </c>
      <c r="N77">
        <v>125</v>
      </c>
      <c r="O77">
        <v>1</v>
      </c>
      <c r="P77">
        <v>22</v>
      </c>
      <c r="Q77">
        <v>2</v>
      </c>
      <c r="R77">
        <v>17</v>
      </c>
      <c r="S77">
        <v>222</v>
      </c>
      <c r="T77">
        <v>33</v>
      </c>
      <c r="U77">
        <v>3</v>
      </c>
      <c r="V77">
        <v>95</v>
      </c>
      <c r="X77">
        <f t="shared" si="1"/>
        <v>-14.501599999999998</v>
      </c>
    </row>
    <row r="78" spans="1:24" x14ac:dyDescent="0.25">
      <c r="A78" t="s">
        <v>1240</v>
      </c>
      <c r="B78" t="s">
        <v>989</v>
      </c>
      <c r="C78">
        <v>167</v>
      </c>
      <c r="D78" t="s">
        <v>990</v>
      </c>
      <c r="E78" t="s">
        <v>991</v>
      </c>
      <c r="F78" t="s">
        <v>1231</v>
      </c>
      <c r="G78" t="s">
        <v>998</v>
      </c>
      <c r="H78" t="s">
        <v>1241</v>
      </c>
      <c r="I78" t="s">
        <v>1242</v>
      </c>
      <c r="J78">
        <v>125</v>
      </c>
      <c r="K78">
        <v>4</v>
      </c>
      <c r="L78">
        <v>32</v>
      </c>
      <c r="M78">
        <v>28</v>
      </c>
      <c r="N78">
        <v>1560</v>
      </c>
      <c r="O78">
        <v>33</v>
      </c>
      <c r="P78">
        <v>174</v>
      </c>
      <c r="Q78">
        <v>87</v>
      </c>
      <c r="R78">
        <v>247</v>
      </c>
      <c r="S78">
        <v>2140</v>
      </c>
      <c r="T78">
        <v>278</v>
      </c>
      <c r="U78">
        <v>57</v>
      </c>
      <c r="V78">
        <v>801</v>
      </c>
      <c r="X78">
        <f t="shared" si="1"/>
        <v>-16.109400000000008</v>
      </c>
    </row>
    <row r="79" spans="1:24" x14ac:dyDescent="0.25">
      <c r="A79" t="s">
        <v>1243</v>
      </c>
      <c r="B79" t="s">
        <v>989</v>
      </c>
      <c r="C79">
        <v>168</v>
      </c>
      <c r="D79" t="s">
        <v>990</v>
      </c>
      <c r="E79" t="s">
        <v>991</v>
      </c>
      <c r="F79" t="s">
        <v>1231</v>
      </c>
      <c r="G79" t="s">
        <v>993</v>
      </c>
      <c r="H79" t="s">
        <v>1244</v>
      </c>
      <c r="I79" t="s">
        <v>1245</v>
      </c>
      <c r="J79">
        <v>49</v>
      </c>
      <c r="K79">
        <v>8</v>
      </c>
      <c r="L79">
        <v>7</v>
      </c>
      <c r="M79">
        <v>26</v>
      </c>
      <c r="N79">
        <v>561</v>
      </c>
      <c r="O79">
        <v>15</v>
      </c>
      <c r="P79">
        <v>66</v>
      </c>
      <c r="Q79">
        <v>19</v>
      </c>
      <c r="R79">
        <v>103</v>
      </c>
      <c r="S79">
        <v>101</v>
      </c>
      <c r="T79">
        <v>82</v>
      </c>
      <c r="U79">
        <v>17</v>
      </c>
      <c r="V79">
        <v>86</v>
      </c>
      <c r="X79">
        <f t="shared" si="1"/>
        <v>-19.508600000000005</v>
      </c>
    </row>
    <row r="80" spans="1:24" x14ac:dyDescent="0.25">
      <c r="A80" t="s">
        <v>1246</v>
      </c>
      <c r="B80" t="s">
        <v>989</v>
      </c>
      <c r="C80">
        <v>169</v>
      </c>
      <c r="D80" t="s">
        <v>990</v>
      </c>
      <c r="E80" t="s">
        <v>991</v>
      </c>
      <c r="F80" t="s">
        <v>1231</v>
      </c>
      <c r="G80" t="s">
        <v>993</v>
      </c>
      <c r="H80" t="s">
        <v>1247</v>
      </c>
      <c r="I80" t="s">
        <v>1248</v>
      </c>
      <c r="J80">
        <v>1</v>
      </c>
      <c r="K80">
        <v>11</v>
      </c>
      <c r="L80">
        <v>0</v>
      </c>
      <c r="M80">
        <v>7</v>
      </c>
      <c r="N80">
        <v>45</v>
      </c>
      <c r="O80">
        <v>3</v>
      </c>
      <c r="P80">
        <v>10</v>
      </c>
      <c r="Q80">
        <v>0</v>
      </c>
      <c r="R80">
        <v>4</v>
      </c>
      <c r="S80">
        <v>37</v>
      </c>
      <c r="T80">
        <v>10</v>
      </c>
      <c r="U80">
        <v>0</v>
      </c>
      <c r="V80">
        <v>56</v>
      </c>
      <c r="X80">
        <f t="shared" si="1"/>
        <v>-8.6423000000000005</v>
      </c>
    </row>
    <row r="81" spans="1:24" x14ac:dyDescent="0.25">
      <c r="A81" t="s">
        <v>1249</v>
      </c>
      <c r="B81" t="s">
        <v>989</v>
      </c>
      <c r="C81">
        <v>170</v>
      </c>
      <c r="D81" t="s">
        <v>990</v>
      </c>
      <c r="E81" t="s">
        <v>991</v>
      </c>
      <c r="F81" t="s">
        <v>1231</v>
      </c>
      <c r="G81" t="s">
        <v>993</v>
      </c>
      <c r="H81" t="s">
        <v>1250</v>
      </c>
      <c r="I81" t="s">
        <v>1251</v>
      </c>
      <c r="J81">
        <v>0</v>
      </c>
      <c r="K81">
        <v>10</v>
      </c>
      <c r="L81">
        <v>5</v>
      </c>
      <c r="M81">
        <v>2</v>
      </c>
      <c r="N81">
        <v>28</v>
      </c>
      <c r="O81">
        <v>1</v>
      </c>
      <c r="P81">
        <v>8</v>
      </c>
      <c r="Q81">
        <v>0</v>
      </c>
      <c r="R81">
        <v>10</v>
      </c>
      <c r="S81">
        <v>14</v>
      </c>
      <c r="T81">
        <v>6</v>
      </c>
      <c r="U81">
        <v>0</v>
      </c>
      <c r="V81">
        <v>6</v>
      </c>
      <c r="X81">
        <f t="shared" si="1"/>
        <v>-1.298</v>
      </c>
    </row>
    <row r="82" spans="1:24" x14ac:dyDescent="0.25">
      <c r="A82" t="s">
        <v>1252</v>
      </c>
      <c r="B82" t="s">
        <v>989</v>
      </c>
      <c r="C82">
        <v>171</v>
      </c>
      <c r="D82" t="s">
        <v>990</v>
      </c>
      <c r="E82" t="s">
        <v>991</v>
      </c>
      <c r="F82" t="s">
        <v>1231</v>
      </c>
      <c r="G82" t="s">
        <v>998</v>
      </c>
      <c r="H82" t="s">
        <v>1253</v>
      </c>
      <c r="I82" t="s">
        <v>1254</v>
      </c>
      <c r="J82">
        <v>3</v>
      </c>
      <c r="K82">
        <v>1</v>
      </c>
      <c r="L82">
        <v>0</v>
      </c>
      <c r="M82">
        <v>5</v>
      </c>
      <c r="N82">
        <v>73</v>
      </c>
      <c r="O82">
        <v>5</v>
      </c>
      <c r="P82">
        <v>6</v>
      </c>
      <c r="Q82">
        <v>6</v>
      </c>
      <c r="R82">
        <v>12</v>
      </c>
      <c r="S82">
        <v>199</v>
      </c>
      <c r="T82">
        <v>22</v>
      </c>
      <c r="U82">
        <v>0</v>
      </c>
      <c r="V82">
        <v>124</v>
      </c>
      <c r="X82">
        <f t="shared" si="1"/>
        <v>-13.2113</v>
      </c>
    </row>
    <row r="83" spans="1:24" x14ac:dyDescent="0.25">
      <c r="A83" t="s">
        <v>1255</v>
      </c>
      <c r="B83" t="s">
        <v>989</v>
      </c>
      <c r="C83">
        <v>172</v>
      </c>
      <c r="D83" t="s">
        <v>990</v>
      </c>
      <c r="E83" t="s">
        <v>991</v>
      </c>
      <c r="F83" t="s">
        <v>1231</v>
      </c>
      <c r="G83" t="s">
        <v>993</v>
      </c>
      <c r="H83" t="s">
        <v>1256</v>
      </c>
      <c r="I83" t="s">
        <v>1257</v>
      </c>
      <c r="J83">
        <v>2</v>
      </c>
      <c r="K83">
        <v>4</v>
      </c>
      <c r="L83">
        <v>0</v>
      </c>
      <c r="M83">
        <v>6</v>
      </c>
      <c r="N83">
        <v>40</v>
      </c>
      <c r="O83">
        <v>0</v>
      </c>
      <c r="P83">
        <v>19</v>
      </c>
      <c r="Q83">
        <v>3</v>
      </c>
      <c r="R83">
        <v>7</v>
      </c>
      <c r="S83">
        <v>65</v>
      </c>
      <c r="T83">
        <v>5</v>
      </c>
      <c r="U83">
        <v>3</v>
      </c>
      <c r="V83">
        <v>31</v>
      </c>
      <c r="X83">
        <f t="shared" si="1"/>
        <v>-11.674200000000001</v>
      </c>
    </row>
    <row r="84" spans="1:24" x14ac:dyDescent="0.25">
      <c r="A84" t="s">
        <v>1258</v>
      </c>
      <c r="B84" t="s">
        <v>989</v>
      </c>
      <c r="C84">
        <v>173</v>
      </c>
      <c r="D84" t="s">
        <v>990</v>
      </c>
      <c r="E84" t="s">
        <v>991</v>
      </c>
      <c r="F84" t="s">
        <v>1231</v>
      </c>
      <c r="G84" t="s">
        <v>993</v>
      </c>
      <c r="H84" t="s">
        <v>1259</v>
      </c>
      <c r="I84" t="s">
        <v>1260</v>
      </c>
      <c r="J84">
        <v>6</v>
      </c>
      <c r="K84">
        <v>10</v>
      </c>
      <c r="L84">
        <v>1</v>
      </c>
      <c r="M84">
        <v>6</v>
      </c>
      <c r="N84">
        <v>82</v>
      </c>
      <c r="O84">
        <v>2</v>
      </c>
      <c r="P84">
        <v>8</v>
      </c>
      <c r="Q84">
        <v>7</v>
      </c>
      <c r="R84">
        <v>24</v>
      </c>
      <c r="S84">
        <v>167</v>
      </c>
      <c r="T84">
        <v>19</v>
      </c>
      <c r="U84">
        <v>0</v>
      </c>
      <c r="V84">
        <v>136</v>
      </c>
      <c r="X84">
        <f t="shared" si="1"/>
        <v>-9.6356000000000002</v>
      </c>
    </row>
    <row r="85" spans="1:24" x14ac:dyDescent="0.25">
      <c r="A85" t="s">
        <v>1261</v>
      </c>
      <c r="B85" t="s">
        <v>989</v>
      </c>
      <c r="C85">
        <v>174</v>
      </c>
      <c r="D85" t="s">
        <v>990</v>
      </c>
      <c r="E85" t="s">
        <v>991</v>
      </c>
      <c r="F85" t="s">
        <v>1262</v>
      </c>
      <c r="G85" t="s">
        <v>993</v>
      </c>
      <c r="H85" t="s">
        <v>1263</v>
      </c>
      <c r="I85" t="s">
        <v>1264</v>
      </c>
      <c r="J85">
        <v>1</v>
      </c>
      <c r="K85">
        <v>0</v>
      </c>
      <c r="L85">
        <v>3</v>
      </c>
      <c r="M85">
        <v>5</v>
      </c>
      <c r="N85">
        <v>19</v>
      </c>
      <c r="O85">
        <v>0</v>
      </c>
      <c r="P85">
        <v>0</v>
      </c>
      <c r="Q85">
        <v>6</v>
      </c>
      <c r="R85">
        <v>3</v>
      </c>
      <c r="S85">
        <v>70</v>
      </c>
      <c r="T85">
        <v>3</v>
      </c>
      <c r="U85">
        <v>0</v>
      </c>
      <c r="V85">
        <v>43</v>
      </c>
      <c r="X85">
        <f t="shared" si="1"/>
        <v>-8.3718000000000004</v>
      </c>
    </row>
    <row r="86" spans="1:24" x14ac:dyDescent="0.25">
      <c r="A86" t="s">
        <v>1265</v>
      </c>
      <c r="B86" t="s">
        <v>989</v>
      </c>
      <c r="C86">
        <v>175</v>
      </c>
      <c r="D86" t="s">
        <v>990</v>
      </c>
      <c r="E86" t="s">
        <v>991</v>
      </c>
      <c r="F86" t="s">
        <v>1262</v>
      </c>
      <c r="G86" t="s">
        <v>998</v>
      </c>
      <c r="H86" t="s">
        <v>1266</v>
      </c>
      <c r="I86" t="s">
        <v>1267</v>
      </c>
      <c r="J86">
        <v>21</v>
      </c>
      <c r="K86">
        <v>4</v>
      </c>
      <c r="L86">
        <v>1</v>
      </c>
      <c r="M86">
        <v>1</v>
      </c>
      <c r="N86">
        <v>51</v>
      </c>
      <c r="O86">
        <v>2</v>
      </c>
      <c r="P86">
        <v>17</v>
      </c>
      <c r="Q86">
        <v>2</v>
      </c>
      <c r="R86">
        <v>11</v>
      </c>
      <c r="S86">
        <v>79</v>
      </c>
      <c r="T86">
        <v>22</v>
      </c>
      <c r="U86">
        <v>0</v>
      </c>
      <c r="V86">
        <v>20</v>
      </c>
      <c r="X86">
        <f t="shared" si="1"/>
        <v>-18.117799999999999</v>
      </c>
    </row>
    <row r="87" spans="1:24" x14ac:dyDescent="0.25">
      <c r="A87" t="s">
        <v>1268</v>
      </c>
      <c r="B87" t="s">
        <v>989</v>
      </c>
      <c r="C87">
        <v>176</v>
      </c>
      <c r="D87" t="s">
        <v>990</v>
      </c>
      <c r="E87" t="s">
        <v>991</v>
      </c>
      <c r="F87" t="s">
        <v>1262</v>
      </c>
      <c r="G87" t="s">
        <v>1003</v>
      </c>
      <c r="H87" t="s">
        <v>1269</v>
      </c>
      <c r="I87" t="s">
        <v>1270</v>
      </c>
      <c r="J87">
        <v>3</v>
      </c>
      <c r="K87">
        <v>4</v>
      </c>
      <c r="L87">
        <v>0</v>
      </c>
      <c r="M87">
        <v>0</v>
      </c>
      <c r="N87">
        <v>13</v>
      </c>
      <c r="O87">
        <v>0</v>
      </c>
      <c r="P87">
        <v>3</v>
      </c>
      <c r="Q87">
        <v>0</v>
      </c>
      <c r="R87">
        <v>4</v>
      </c>
      <c r="S87">
        <v>115</v>
      </c>
      <c r="T87">
        <v>4</v>
      </c>
      <c r="U87">
        <v>2</v>
      </c>
      <c r="V87">
        <v>13</v>
      </c>
      <c r="X87">
        <f t="shared" si="1"/>
        <v>-12.090199999999999</v>
      </c>
    </row>
    <row r="88" spans="1:24" x14ac:dyDescent="0.25">
      <c r="A88" t="s">
        <v>1271</v>
      </c>
      <c r="B88" t="s">
        <v>989</v>
      </c>
      <c r="C88">
        <v>177</v>
      </c>
      <c r="D88" t="s">
        <v>990</v>
      </c>
      <c r="E88" t="s">
        <v>991</v>
      </c>
      <c r="F88" t="s">
        <v>1262</v>
      </c>
      <c r="G88" t="s">
        <v>998</v>
      </c>
      <c r="H88" t="s">
        <v>1272</v>
      </c>
      <c r="I88" t="s">
        <v>1273</v>
      </c>
      <c r="J88">
        <v>66</v>
      </c>
      <c r="K88">
        <v>9</v>
      </c>
      <c r="L88">
        <v>23</v>
      </c>
      <c r="M88">
        <v>58</v>
      </c>
      <c r="N88">
        <v>1016</v>
      </c>
      <c r="O88">
        <v>28</v>
      </c>
      <c r="P88">
        <v>110</v>
      </c>
      <c r="Q88">
        <v>60</v>
      </c>
      <c r="R88">
        <v>110</v>
      </c>
      <c r="S88">
        <v>838</v>
      </c>
      <c r="T88">
        <v>151</v>
      </c>
      <c r="U88">
        <v>42</v>
      </c>
      <c r="V88">
        <v>646</v>
      </c>
      <c r="X88">
        <f t="shared" si="1"/>
        <v>-2.8404999999999987</v>
      </c>
    </row>
    <row r="89" spans="1:24" x14ac:dyDescent="0.25">
      <c r="A89" t="s">
        <v>1274</v>
      </c>
      <c r="B89" t="s">
        <v>989</v>
      </c>
      <c r="C89">
        <v>178</v>
      </c>
      <c r="D89" t="s">
        <v>990</v>
      </c>
      <c r="E89" t="s">
        <v>991</v>
      </c>
      <c r="F89" t="s">
        <v>1262</v>
      </c>
      <c r="G89" t="s">
        <v>998</v>
      </c>
      <c r="H89" t="s">
        <v>1275</v>
      </c>
      <c r="I89" t="s">
        <v>1276</v>
      </c>
      <c r="J89">
        <v>18</v>
      </c>
      <c r="K89">
        <v>9</v>
      </c>
      <c r="L89">
        <v>2</v>
      </c>
      <c r="M89">
        <v>14</v>
      </c>
      <c r="N89">
        <v>86</v>
      </c>
      <c r="O89">
        <v>10</v>
      </c>
      <c r="P89">
        <v>40</v>
      </c>
      <c r="Q89">
        <v>9</v>
      </c>
      <c r="R89">
        <v>28</v>
      </c>
      <c r="S89">
        <v>401</v>
      </c>
      <c r="T89">
        <v>32</v>
      </c>
      <c r="U89">
        <v>2</v>
      </c>
      <c r="V89">
        <v>39</v>
      </c>
      <c r="X89">
        <f t="shared" si="1"/>
        <v>-13.540900000000001</v>
      </c>
    </row>
    <row r="90" spans="1:24" x14ac:dyDescent="0.25">
      <c r="A90" t="s">
        <v>1277</v>
      </c>
      <c r="B90" t="s">
        <v>989</v>
      </c>
      <c r="C90">
        <v>179</v>
      </c>
      <c r="D90" t="s">
        <v>990</v>
      </c>
      <c r="E90" t="s">
        <v>991</v>
      </c>
      <c r="F90" t="s">
        <v>1262</v>
      </c>
      <c r="G90" t="s">
        <v>993</v>
      </c>
      <c r="H90" t="s">
        <v>1278</v>
      </c>
      <c r="I90" t="s">
        <v>1279</v>
      </c>
      <c r="J90">
        <v>41</v>
      </c>
      <c r="K90">
        <v>5</v>
      </c>
      <c r="L90">
        <v>6</v>
      </c>
      <c r="M90">
        <v>40</v>
      </c>
      <c r="N90">
        <v>545</v>
      </c>
      <c r="O90">
        <v>4</v>
      </c>
      <c r="P90">
        <v>33</v>
      </c>
      <c r="Q90">
        <v>40</v>
      </c>
      <c r="R90">
        <v>68</v>
      </c>
      <c r="S90">
        <v>543</v>
      </c>
      <c r="T90">
        <v>15</v>
      </c>
      <c r="U90">
        <v>0</v>
      </c>
      <c r="V90">
        <v>120</v>
      </c>
      <c r="X90">
        <f t="shared" si="1"/>
        <v>-18.7621</v>
      </c>
    </row>
    <row r="91" spans="1:24" x14ac:dyDescent="0.25">
      <c r="A91" t="s">
        <v>1280</v>
      </c>
      <c r="B91" t="s">
        <v>989</v>
      </c>
      <c r="C91">
        <v>181</v>
      </c>
      <c r="D91" t="s">
        <v>990</v>
      </c>
      <c r="E91" t="s">
        <v>991</v>
      </c>
      <c r="F91" t="s">
        <v>1281</v>
      </c>
      <c r="G91" t="s">
        <v>993</v>
      </c>
      <c r="H91" t="s">
        <v>1282</v>
      </c>
      <c r="I91" t="s">
        <v>1283</v>
      </c>
      <c r="J91">
        <v>6</v>
      </c>
      <c r="K91">
        <v>28</v>
      </c>
      <c r="L91">
        <v>0</v>
      </c>
      <c r="M91">
        <v>5</v>
      </c>
      <c r="N91">
        <v>37</v>
      </c>
      <c r="O91">
        <v>0</v>
      </c>
      <c r="P91">
        <v>1</v>
      </c>
      <c r="Q91">
        <v>5</v>
      </c>
      <c r="R91">
        <v>14</v>
      </c>
      <c r="S91">
        <v>108</v>
      </c>
      <c r="T91">
        <v>7</v>
      </c>
      <c r="U91">
        <v>0</v>
      </c>
      <c r="V91">
        <v>12</v>
      </c>
      <c r="X91">
        <f t="shared" si="1"/>
        <v>-4.3694000000000006</v>
      </c>
    </row>
    <row r="92" spans="1:24" x14ac:dyDescent="0.25">
      <c r="A92" t="s">
        <v>1284</v>
      </c>
      <c r="B92" t="s">
        <v>989</v>
      </c>
      <c r="C92">
        <v>182</v>
      </c>
      <c r="D92" t="s">
        <v>990</v>
      </c>
      <c r="E92" t="s">
        <v>991</v>
      </c>
      <c r="F92" t="s">
        <v>1281</v>
      </c>
      <c r="G92" t="s">
        <v>993</v>
      </c>
      <c r="H92" t="s">
        <v>1285</v>
      </c>
      <c r="I92" t="s">
        <v>1286</v>
      </c>
      <c r="J92">
        <v>6</v>
      </c>
      <c r="K92">
        <v>5</v>
      </c>
      <c r="L92">
        <v>0</v>
      </c>
      <c r="M92">
        <v>2</v>
      </c>
      <c r="N92">
        <v>19</v>
      </c>
      <c r="O92">
        <v>3</v>
      </c>
      <c r="P92">
        <v>13</v>
      </c>
      <c r="Q92">
        <v>2</v>
      </c>
      <c r="R92">
        <v>5</v>
      </c>
      <c r="S92">
        <v>38</v>
      </c>
      <c r="T92">
        <v>7</v>
      </c>
      <c r="U92">
        <v>1</v>
      </c>
      <c r="V92">
        <v>10</v>
      </c>
      <c r="X92">
        <f t="shared" si="1"/>
        <v>-12.964500000000001</v>
      </c>
    </row>
    <row r="93" spans="1:24" x14ac:dyDescent="0.25">
      <c r="A93" t="s">
        <v>1287</v>
      </c>
      <c r="B93" t="s">
        <v>989</v>
      </c>
      <c r="C93">
        <v>186</v>
      </c>
      <c r="D93" t="s">
        <v>990</v>
      </c>
      <c r="E93" t="s">
        <v>991</v>
      </c>
      <c r="F93" t="s">
        <v>1281</v>
      </c>
      <c r="G93" t="s">
        <v>998</v>
      </c>
      <c r="H93" t="s">
        <v>1288</v>
      </c>
      <c r="I93" t="s">
        <v>1289</v>
      </c>
      <c r="J93">
        <v>3</v>
      </c>
      <c r="K93">
        <v>0</v>
      </c>
      <c r="L93">
        <v>0</v>
      </c>
      <c r="M93">
        <v>1</v>
      </c>
      <c r="N93">
        <v>23</v>
      </c>
      <c r="O93">
        <v>1</v>
      </c>
      <c r="P93">
        <v>5</v>
      </c>
      <c r="Q93">
        <v>3</v>
      </c>
      <c r="R93">
        <v>7</v>
      </c>
      <c r="S93">
        <v>51</v>
      </c>
      <c r="T93">
        <v>3</v>
      </c>
      <c r="U93">
        <v>0</v>
      </c>
      <c r="V93">
        <v>14</v>
      </c>
      <c r="X93">
        <f t="shared" si="1"/>
        <v>-13.584999999999999</v>
      </c>
    </row>
    <row r="94" spans="1:24" x14ac:dyDescent="0.25">
      <c r="A94" t="s">
        <v>1290</v>
      </c>
      <c r="B94" t="s">
        <v>989</v>
      </c>
      <c r="C94">
        <v>187</v>
      </c>
      <c r="D94" t="s">
        <v>990</v>
      </c>
      <c r="E94" t="s">
        <v>991</v>
      </c>
      <c r="F94" t="s">
        <v>1281</v>
      </c>
      <c r="G94" t="s">
        <v>993</v>
      </c>
      <c r="H94" t="s">
        <v>1291</v>
      </c>
      <c r="I94" t="s">
        <v>1292</v>
      </c>
      <c r="J94">
        <v>8</v>
      </c>
      <c r="K94">
        <v>3</v>
      </c>
      <c r="L94">
        <v>9</v>
      </c>
      <c r="M94">
        <v>12</v>
      </c>
      <c r="N94">
        <v>115</v>
      </c>
      <c r="O94">
        <v>3</v>
      </c>
      <c r="P94">
        <v>7</v>
      </c>
      <c r="Q94">
        <v>1</v>
      </c>
      <c r="R94">
        <v>55</v>
      </c>
      <c r="S94">
        <v>240</v>
      </c>
      <c r="T94">
        <v>36</v>
      </c>
      <c r="U94">
        <v>2</v>
      </c>
      <c r="V94">
        <v>288</v>
      </c>
      <c r="X94">
        <f t="shared" si="1"/>
        <v>-1.4002999999999997</v>
      </c>
    </row>
    <row r="95" spans="1:24" x14ac:dyDescent="0.25">
      <c r="A95" t="s">
        <v>1293</v>
      </c>
      <c r="B95" t="s">
        <v>989</v>
      </c>
      <c r="C95">
        <v>188</v>
      </c>
      <c r="D95" t="s">
        <v>990</v>
      </c>
      <c r="E95" t="s">
        <v>991</v>
      </c>
      <c r="F95" t="s">
        <v>1294</v>
      </c>
      <c r="G95" t="s">
        <v>1003</v>
      </c>
      <c r="H95" t="s">
        <v>1295</v>
      </c>
      <c r="I95" t="s">
        <v>1296</v>
      </c>
      <c r="J95">
        <v>67</v>
      </c>
      <c r="K95">
        <v>3</v>
      </c>
      <c r="L95">
        <v>23</v>
      </c>
      <c r="M95">
        <v>40</v>
      </c>
      <c r="N95">
        <v>1419</v>
      </c>
      <c r="O95">
        <v>15</v>
      </c>
      <c r="P95">
        <v>101</v>
      </c>
      <c r="Q95">
        <v>56</v>
      </c>
      <c r="R95">
        <v>270</v>
      </c>
      <c r="S95">
        <v>2271</v>
      </c>
      <c r="T95">
        <v>294</v>
      </c>
      <c r="U95">
        <v>50</v>
      </c>
      <c r="V95">
        <v>1317</v>
      </c>
      <c r="X95">
        <f t="shared" si="1"/>
        <v>-5.4987000000000066</v>
      </c>
    </row>
    <row r="96" spans="1:24" x14ac:dyDescent="0.25">
      <c r="A96" t="s">
        <v>1297</v>
      </c>
      <c r="B96" t="s">
        <v>989</v>
      </c>
      <c r="C96">
        <v>190</v>
      </c>
      <c r="D96" t="s">
        <v>990</v>
      </c>
      <c r="E96" t="s">
        <v>991</v>
      </c>
      <c r="F96" t="s">
        <v>1294</v>
      </c>
      <c r="G96" t="s">
        <v>993</v>
      </c>
      <c r="H96" t="s">
        <v>1298</v>
      </c>
      <c r="I96" t="s">
        <v>1299</v>
      </c>
      <c r="J96">
        <v>0</v>
      </c>
      <c r="K96">
        <v>0</v>
      </c>
      <c r="L96">
        <v>0</v>
      </c>
      <c r="M96">
        <v>0</v>
      </c>
      <c r="N96">
        <v>24</v>
      </c>
      <c r="O96">
        <v>0</v>
      </c>
      <c r="P96">
        <v>0</v>
      </c>
      <c r="Q96">
        <v>0</v>
      </c>
      <c r="R96">
        <v>0</v>
      </c>
      <c r="S96">
        <v>46</v>
      </c>
      <c r="T96">
        <v>35</v>
      </c>
      <c r="U96">
        <v>0</v>
      </c>
      <c r="V96">
        <v>98</v>
      </c>
      <c r="X96">
        <f t="shared" si="1"/>
        <v>-12.337</v>
      </c>
    </row>
    <row r="97" spans="1:24" x14ac:dyDescent="0.25">
      <c r="A97" t="s">
        <v>1300</v>
      </c>
      <c r="B97" t="s">
        <v>989</v>
      </c>
      <c r="C97">
        <v>193</v>
      </c>
      <c r="D97" t="s">
        <v>990</v>
      </c>
      <c r="E97" t="s">
        <v>991</v>
      </c>
      <c r="F97" t="s">
        <v>1301</v>
      </c>
      <c r="G97" t="s">
        <v>993</v>
      </c>
      <c r="H97" t="s">
        <v>1302</v>
      </c>
      <c r="I97" t="s">
        <v>1303</v>
      </c>
      <c r="J97">
        <v>10</v>
      </c>
      <c r="K97">
        <v>6</v>
      </c>
      <c r="L97">
        <v>0</v>
      </c>
      <c r="M97">
        <v>0</v>
      </c>
      <c r="N97">
        <v>38</v>
      </c>
      <c r="O97">
        <v>2</v>
      </c>
      <c r="P97">
        <v>4</v>
      </c>
      <c r="Q97">
        <v>6</v>
      </c>
      <c r="R97">
        <v>7</v>
      </c>
      <c r="S97">
        <v>63</v>
      </c>
      <c r="T97">
        <v>8</v>
      </c>
      <c r="U97">
        <v>0</v>
      </c>
      <c r="V97">
        <v>42</v>
      </c>
      <c r="X97">
        <f t="shared" si="1"/>
        <v>-14.254799999999999</v>
      </c>
    </row>
    <row r="98" spans="1:24" x14ac:dyDescent="0.25">
      <c r="A98" t="s">
        <v>1304</v>
      </c>
      <c r="B98" t="s">
        <v>989</v>
      </c>
      <c r="C98">
        <v>194</v>
      </c>
      <c r="D98" t="s">
        <v>990</v>
      </c>
      <c r="E98" t="s">
        <v>991</v>
      </c>
      <c r="F98" t="s">
        <v>1301</v>
      </c>
      <c r="G98" t="s">
        <v>1003</v>
      </c>
      <c r="H98" t="s">
        <v>1305</v>
      </c>
      <c r="I98" t="s">
        <v>1306</v>
      </c>
      <c r="J98">
        <v>4</v>
      </c>
      <c r="K98">
        <v>4</v>
      </c>
      <c r="L98">
        <v>2</v>
      </c>
      <c r="M98">
        <v>0</v>
      </c>
      <c r="N98">
        <v>65</v>
      </c>
      <c r="O98">
        <v>4</v>
      </c>
      <c r="P98">
        <v>2</v>
      </c>
      <c r="Q98">
        <v>1</v>
      </c>
      <c r="R98">
        <v>6</v>
      </c>
      <c r="S98">
        <v>37</v>
      </c>
      <c r="T98">
        <v>5</v>
      </c>
      <c r="U98">
        <v>2</v>
      </c>
      <c r="V98">
        <v>6</v>
      </c>
      <c r="X98">
        <f t="shared" si="1"/>
        <v>-9.5853999999999999</v>
      </c>
    </row>
    <row r="99" spans="1:24" x14ac:dyDescent="0.25">
      <c r="A99" t="s">
        <v>1307</v>
      </c>
      <c r="B99" t="s">
        <v>989</v>
      </c>
      <c r="C99">
        <v>195</v>
      </c>
      <c r="D99" t="s">
        <v>990</v>
      </c>
      <c r="E99" t="s">
        <v>991</v>
      </c>
      <c r="F99" t="s">
        <v>1301</v>
      </c>
      <c r="G99" t="s">
        <v>998</v>
      </c>
      <c r="H99" t="s">
        <v>1308</v>
      </c>
      <c r="I99" t="s">
        <v>1309</v>
      </c>
      <c r="J99">
        <v>3</v>
      </c>
      <c r="K99">
        <v>2</v>
      </c>
      <c r="L99">
        <v>0</v>
      </c>
      <c r="M99">
        <v>5</v>
      </c>
      <c r="N99">
        <v>77</v>
      </c>
      <c r="O99">
        <v>3</v>
      </c>
      <c r="P99">
        <v>8</v>
      </c>
      <c r="Q99">
        <v>1</v>
      </c>
      <c r="R99">
        <v>17</v>
      </c>
      <c r="S99">
        <v>70</v>
      </c>
      <c r="T99">
        <v>12</v>
      </c>
      <c r="U99">
        <v>3</v>
      </c>
      <c r="V99">
        <v>109</v>
      </c>
      <c r="X99">
        <f t="shared" si="1"/>
        <v>-12.837599999999998</v>
      </c>
    </row>
    <row r="100" spans="1:24" x14ac:dyDescent="0.25">
      <c r="A100" t="s">
        <v>1310</v>
      </c>
      <c r="B100" t="s">
        <v>989</v>
      </c>
      <c r="C100">
        <v>196</v>
      </c>
      <c r="D100" t="s">
        <v>990</v>
      </c>
      <c r="E100" t="s">
        <v>991</v>
      </c>
      <c r="F100" t="s">
        <v>1301</v>
      </c>
      <c r="G100" t="s">
        <v>998</v>
      </c>
      <c r="H100" t="s">
        <v>1311</v>
      </c>
      <c r="I100" t="s">
        <v>1312</v>
      </c>
      <c r="J100">
        <v>58</v>
      </c>
      <c r="K100">
        <v>13</v>
      </c>
      <c r="L100">
        <v>9</v>
      </c>
      <c r="M100">
        <v>69</v>
      </c>
      <c r="N100">
        <v>1124</v>
      </c>
      <c r="O100">
        <v>42</v>
      </c>
      <c r="P100">
        <v>104</v>
      </c>
      <c r="Q100">
        <v>61</v>
      </c>
      <c r="R100">
        <v>274</v>
      </c>
      <c r="S100">
        <v>1140</v>
      </c>
      <c r="T100">
        <v>266</v>
      </c>
      <c r="U100">
        <v>24</v>
      </c>
      <c r="V100">
        <v>1288</v>
      </c>
      <c r="X100">
        <f t="shared" si="1"/>
        <v>-18.463300000000004</v>
      </c>
    </row>
    <row r="101" spans="1:24" x14ac:dyDescent="0.25">
      <c r="A101" t="s">
        <v>1313</v>
      </c>
      <c r="B101" t="s">
        <v>989</v>
      </c>
      <c r="C101">
        <v>203</v>
      </c>
      <c r="D101" t="s">
        <v>990</v>
      </c>
      <c r="E101" t="s">
        <v>991</v>
      </c>
      <c r="F101" t="s">
        <v>1301</v>
      </c>
      <c r="G101" t="s">
        <v>1003</v>
      </c>
      <c r="H101" t="s">
        <v>1314</v>
      </c>
      <c r="I101" t="s">
        <v>1315</v>
      </c>
      <c r="J101">
        <v>91</v>
      </c>
      <c r="K101">
        <v>0</v>
      </c>
      <c r="L101">
        <v>10</v>
      </c>
      <c r="M101">
        <v>45</v>
      </c>
      <c r="N101">
        <v>1049</v>
      </c>
      <c r="O101">
        <v>5</v>
      </c>
      <c r="P101">
        <v>95</v>
      </c>
      <c r="Q101">
        <v>59</v>
      </c>
      <c r="R101">
        <v>201</v>
      </c>
      <c r="S101">
        <v>2678</v>
      </c>
      <c r="T101">
        <v>201</v>
      </c>
      <c r="U101">
        <v>109</v>
      </c>
      <c r="V101">
        <v>1084</v>
      </c>
      <c r="X101">
        <f t="shared" si="1"/>
        <v>-35.588999999999999</v>
      </c>
    </row>
    <row r="102" spans="1:24" x14ac:dyDescent="0.25">
      <c r="A102" t="s">
        <v>1316</v>
      </c>
      <c r="B102" t="s">
        <v>989</v>
      </c>
      <c r="C102">
        <v>206</v>
      </c>
      <c r="D102" t="s">
        <v>990</v>
      </c>
      <c r="E102" t="s">
        <v>991</v>
      </c>
      <c r="F102" t="s">
        <v>1301</v>
      </c>
      <c r="G102" t="s">
        <v>998</v>
      </c>
      <c r="H102" t="s">
        <v>1317</v>
      </c>
      <c r="I102" t="s">
        <v>1318</v>
      </c>
      <c r="J102">
        <v>0</v>
      </c>
      <c r="K102">
        <v>0</v>
      </c>
      <c r="L102">
        <v>4</v>
      </c>
      <c r="M102">
        <v>0</v>
      </c>
      <c r="N102">
        <v>38</v>
      </c>
      <c r="O102">
        <v>0</v>
      </c>
      <c r="P102">
        <v>4</v>
      </c>
      <c r="Q102">
        <v>0</v>
      </c>
      <c r="R102">
        <v>0</v>
      </c>
      <c r="S102">
        <v>33</v>
      </c>
      <c r="T102">
        <v>7</v>
      </c>
      <c r="U102">
        <v>0</v>
      </c>
      <c r="V102">
        <v>17</v>
      </c>
      <c r="X102">
        <f t="shared" si="1"/>
        <v>-6.4954000000000001</v>
      </c>
    </row>
    <row r="103" spans="1:24" x14ac:dyDescent="0.25">
      <c r="A103" t="s">
        <v>1319</v>
      </c>
      <c r="B103" t="s">
        <v>989</v>
      </c>
      <c r="C103">
        <v>209</v>
      </c>
      <c r="D103" t="s">
        <v>990</v>
      </c>
      <c r="E103" t="s">
        <v>991</v>
      </c>
      <c r="F103" t="s">
        <v>1301</v>
      </c>
      <c r="G103" t="s">
        <v>993</v>
      </c>
      <c r="H103" t="s">
        <v>1320</v>
      </c>
      <c r="I103" t="s">
        <v>1321</v>
      </c>
      <c r="J103">
        <v>6</v>
      </c>
      <c r="K103">
        <v>6</v>
      </c>
      <c r="L103">
        <v>2</v>
      </c>
      <c r="M103">
        <v>1</v>
      </c>
      <c r="N103">
        <v>7</v>
      </c>
      <c r="O103">
        <v>2</v>
      </c>
      <c r="P103">
        <v>2</v>
      </c>
      <c r="Q103">
        <v>0</v>
      </c>
      <c r="R103">
        <v>12</v>
      </c>
      <c r="S103">
        <v>107</v>
      </c>
      <c r="T103">
        <v>2</v>
      </c>
      <c r="U103">
        <v>0</v>
      </c>
      <c r="V103">
        <v>10</v>
      </c>
      <c r="X103">
        <f t="shared" si="1"/>
        <v>-9.67</v>
      </c>
    </row>
    <row r="104" spans="1:24" x14ac:dyDescent="0.25">
      <c r="A104" t="s">
        <v>1322</v>
      </c>
      <c r="B104" t="s">
        <v>989</v>
      </c>
      <c r="C104">
        <v>214</v>
      </c>
      <c r="D104" t="s">
        <v>990</v>
      </c>
      <c r="E104" t="s">
        <v>991</v>
      </c>
      <c r="F104" t="s">
        <v>1301</v>
      </c>
      <c r="G104" t="s">
        <v>1003</v>
      </c>
      <c r="H104" t="s">
        <v>1323</v>
      </c>
      <c r="I104" t="s">
        <v>1324</v>
      </c>
      <c r="J104">
        <v>4</v>
      </c>
      <c r="K104">
        <v>1</v>
      </c>
      <c r="L104">
        <v>0</v>
      </c>
      <c r="M104">
        <v>2</v>
      </c>
      <c r="N104">
        <v>5</v>
      </c>
      <c r="O104">
        <v>0</v>
      </c>
      <c r="P104">
        <v>0</v>
      </c>
      <c r="Q104">
        <v>0</v>
      </c>
      <c r="R104">
        <v>6</v>
      </c>
      <c r="S104">
        <v>141</v>
      </c>
      <c r="T104">
        <v>3</v>
      </c>
      <c r="U104">
        <v>0</v>
      </c>
      <c r="V104">
        <v>19</v>
      </c>
      <c r="X104">
        <f t="shared" si="1"/>
        <v>-13.6273</v>
      </c>
    </row>
    <row r="105" spans="1:24" x14ac:dyDescent="0.25">
      <c r="A105" t="s">
        <v>1325</v>
      </c>
      <c r="B105" t="s">
        <v>989</v>
      </c>
      <c r="C105">
        <v>215</v>
      </c>
      <c r="D105" t="s">
        <v>990</v>
      </c>
      <c r="E105" t="s">
        <v>991</v>
      </c>
      <c r="F105" t="s">
        <v>1301</v>
      </c>
      <c r="G105" t="s">
        <v>998</v>
      </c>
      <c r="H105" t="s">
        <v>1326</v>
      </c>
      <c r="I105" t="s">
        <v>1327</v>
      </c>
      <c r="J105">
        <v>30</v>
      </c>
      <c r="K105">
        <v>2</v>
      </c>
      <c r="L105">
        <v>9</v>
      </c>
      <c r="M105">
        <v>24</v>
      </c>
      <c r="N105">
        <v>663</v>
      </c>
      <c r="O105">
        <v>3</v>
      </c>
      <c r="P105">
        <v>70</v>
      </c>
      <c r="Q105">
        <v>15</v>
      </c>
      <c r="R105">
        <v>83</v>
      </c>
      <c r="S105">
        <v>148</v>
      </c>
      <c r="T105">
        <v>90</v>
      </c>
      <c r="U105">
        <v>20</v>
      </c>
      <c r="V105">
        <v>85</v>
      </c>
      <c r="X105">
        <f t="shared" si="1"/>
        <v>-10.926000000000002</v>
      </c>
    </row>
    <row r="106" spans="1:24" x14ac:dyDescent="0.25">
      <c r="A106" t="s">
        <v>1328</v>
      </c>
      <c r="B106" t="s">
        <v>989</v>
      </c>
      <c r="C106">
        <v>216</v>
      </c>
      <c r="D106" t="s">
        <v>990</v>
      </c>
      <c r="E106" t="s">
        <v>991</v>
      </c>
      <c r="F106" t="s">
        <v>1301</v>
      </c>
      <c r="G106" t="s">
        <v>998</v>
      </c>
      <c r="H106" t="s">
        <v>1329</v>
      </c>
      <c r="I106" t="s">
        <v>1330</v>
      </c>
      <c r="J106">
        <v>38</v>
      </c>
      <c r="K106">
        <v>4</v>
      </c>
      <c r="L106">
        <v>8</v>
      </c>
      <c r="M106">
        <v>30</v>
      </c>
      <c r="N106">
        <v>373</v>
      </c>
      <c r="O106">
        <v>12</v>
      </c>
      <c r="P106">
        <v>57</v>
      </c>
      <c r="Q106">
        <v>27</v>
      </c>
      <c r="R106">
        <v>30</v>
      </c>
      <c r="S106">
        <v>133</v>
      </c>
      <c r="T106">
        <v>131</v>
      </c>
      <c r="U106">
        <v>10</v>
      </c>
      <c r="V106">
        <v>120</v>
      </c>
      <c r="X106">
        <f t="shared" si="1"/>
        <v>-14.966999999999999</v>
      </c>
    </row>
    <row r="107" spans="1:24" x14ac:dyDescent="0.25">
      <c r="A107" t="s">
        <v>1331</v>
      </c>
      <c r="B107" t="s">
        <v>989</v>
      </c>
      <c r="C107">
        <v>217</v>
      </c>
      <c r="D107" t="s">
        <v>990</v>
      </c>
      <c r="E107" t="s">
        <v>991</v>
      </c>
      <c r="F107" t="s">
        <v>1301</v>
      </c>
      <c r="G107" t="s">
        <v>1039</v>
      </c>
      <c r="H107" t="s">
        <v>1332</v>
      </c>
      <c r="I107" t="s">
        <v>1333</v>
      </c>
      <c r="J107">
        <v>327</v>
      </c>
      <c r="K107">
        <v>15</v>
      </c>
      <c r="L107">
        <v>66</v>
      </c>
      <c r="M107">
        <v>82</v>
      </c>
      <c r="N107">
        <v>6004</v>
      </c>
      <c r="O107">
        <v>64</v>
      </c>
      <c r="P107">
        <v>334</v>
      </c>
      <c r="Q107">
        <v>213</v>
      </c>
      <c r="R107">
        <v>456</v>
      </c>
      <c r="S107">
        <v>11245</v>
      </c>
      <c r="T107">
        <v>523</v>
      </c>
      <c r="U107">
        <v>192</v>
      </c>
      <c r="V107">
        <v>2457</v>
      </c>
      <c r="X107">
        <f t="shared" si="1"/>
        <v>-46.37709999999997</v>
      </c>
    </row>
    <row r="108" spans="1:24" x14ac:dyDescent="0.25">
      <c r="A108" t="s">
        <v>1334</v>
      </c>
      <c r="B108" t="s">
        <v>989</v>
      </c>
      <c r="C108">
        <v>249</v>
      </c>
      <c r="D108" t="s">
        <v>990</v>
      </c>
      <c r="E108" t="s">
        <v>991</v>
      </c>
      <c r="F108" t="s">
        <v>1335</v>
      </c>
      <c r="G108" t="s">
        <v>1003</v>
      </c>
      <c r="H108" t="s">
        <v>1336</v>
      </c>
      <c r="I108" t="s">
        <v>1337</v>
      </c>
      <c r="J108">
        <v>3</v>
      </c>
      <c r="K108">
        <v>5</v>
      </c>
      <c r="L108">
        <v>1</v>
      </c>
      <c r="M108">
        <v>5</v>
      </c>
      <c r="N108">
        <v>74</v>
      </c>
      <c r="O108">
        <v>1</v>
      </c>
      <c r="P108">
        <v>6</v>
      </c>
      <c r="Q108">
        <v>3</v>
      </c>
      <c r="R108">
        <v>4</v>
      </c>
      <c r="S108">
        <v>54</v>
      </c>
      <c r="T108">
        <v>14</v>
      </c>
      <c r="U108">
        <v>9</v>
      </c>
      <c r="V108">
        <v>79</v>
      </c>
      <c r="X108">
        <f t="shared" si="1"/>
        <v>-10.2561</v>
      </c>
    </row>
    <row r="109" spans="1:24" x14ac:dyDescent="0.25">
      <c r="A109" t="s">
        <v>1338</v>
      </c>
      <c r="B109" t="s">
        <v>989</v>
      </c>
      <c r="C109">
        <v>250</v>
      </c>
      <c r="D109" t="s">
        <v>990</v>
      </c>
      <c r="E109" t="s">
        <v>991</v>
      </c>
      <c r="F109" t="s">
        <v>1335</v>
      </c>
      <c r="G109" t="s">
        <v>993</v>
      </c>
      <c r="H109" t="s">
        <v>1339</v>
      </c>
      <c r="I109" t="s">
        <v>1340</v>
      </c>
      <c r="J109">
        <v>2</v>
      </c>
      <c r="K109">
        <v>3</v>
      </c>
      <c r="L109">
        <v>1</v>
      </c>
      <c r="M109">
        <v>2</v>
      </c>
      <c r="N109">
        <v>38</v>
      </c>
      <c r="O109">
        <v>0</v>
      </c>
      <c r="P109">
        <v>2</v>
      </c>
      <c r="Q109">
        <v>0</v>
      </c>
      <c r="R109">
        <v>10</v>
      </c>
      <c r="S109">
        <v>62</v>
      </c>
      <c r="T109">
        <v>12</v>
      </c>
      <c r="U109">
        <v>1</v>
      </c>
      <c r="V109">
        <v>39</v>
      </c>
      <c r="X109">
        <f t="shared" si="1"/>
        <v>-10.5875</v>
      </c>
    </row>
    <row r="110" spans="1:24" x14ac:dyDescent="0.25">
      <c r="A110" t="s">
        <v>1341</v>
      </c>
      <c r="B110" t="s">
        <v>989</v>
      </c>
      <c r="C110">
        <v>251</v>
      </c>
      <c r="D110" t="s">
        <v>990</v>
      </c>
      <c r="E110" t="s">
        <v>991</v>
      </c>
      <c r="F110" t="s">
        <v>1335</v>
      </c>
      <c r="G110" t="s">
        <v>998</v>
      </c>
      <c r="H110" t="s">
        <v>1342</v>
      </c>
      <c r="I110" t="s">
        <v>1343</v>
      </c>
      <c r="J110">
        <v>15</v>
      </c>
      <c r="K110">
        <v>2</v>
      </c>
      <c r="L110">
        <v>2</v>
      </c>
      <c r="M110">
        <v>5</v>
      </c>
      <c r="N110">
        <v>127</v>
      </c>
      <c r="O110">
        <v>4</v>
      </c>
      <c r="P110">
        <v>14</v>
      </c>
      <c r="Q110">
        <v>5</v>
      </c>
      <c r="R110">
        <v>32</v>
      </c>
      <c r="S110">
        <v>251</v>
      </c>
      <c r="T110">
        <v>44</v>
      </c>
      <c r="U110">
        <v>4</v>
      </c>
      <c r="V110">
        <v>171</v>
      </c>
      <c r="X110">
        <f t="shared" si="1"/>
        <v>-14.908799999999999</v>
      </c>
    </row>
    <row r="111" spans="1:24" x14ac:dyDescent="0.25">
      <c r="A111" t="s">
        <v>1344</v>
      </c>
      <c r="B111" t="s">
        <v>989</v>
      </c>
      <c r="C111">
        <v>254</v>
      </c>
      <c r="D111" t="s">
        <v>990</v>
      </c>
      <c r="E111" t="s">
        <v>991</v>
      </c>
      <c r="F111" t="s">
        <v>1335</v>
      </c>
      <c r="G111" t="s">
        <v>998</v>
      </c>
      <c r="H111" t="s">
        <v>1345</v>
      </c>
      <c r="I111" t="s">
        <v>1346</v>
      </c>
      <c r="J111">
        <v>72</v>
      </c>
      <c r="K111">
        <v>2</v>
      </c>
      <c r="L111">
        <v>13</v>
      </c>
      <c r="M111">
        <v>41</v>
      </c>
      <c r="N111">
        <v>1104</v>
      </c>
      <c r="O111">
        <v>11</v>
      </c>
      <c r="P111">
        <v>125</v>
      </c>
      <c r="Q111">
        <v>44</v>
      </c>
      <c r="R111">
        <v>129</v>
      </c>
      <c r="S111">
        <v>519</v>
      </c>
      <c r="T111">
        <v>215</v>
      </c>
      <c r="U111">
        <v>75</v>
      </c>
      <c r="V111">
        <v>248</v>
      </c>
      <c r="X111">
        <f t="shared" si="1"/>
        <v>-22.556400000000004</v>
      </c>
    </row>
    <row r="112" spans="1:24" x14ac:dyDescent="0.25">
      <c r="A112" t="s">
        <v>1347</v>
      </c>
      <c r="B112" t="s">
        <v>989</v>
      </c>
      <c r="C112">
        <v>255</v>
      </c>
      <c r="D112" t="s">
        <v>990</v>
      </c>
      <c r="E112" t="s">
        <v>991</v>
      </c>
      <c r="F112" t="s">
        <v>1335</v>
      </c>
      <c r="G112" t="s">
        <v>998</v>
      </c>
      <c r="H112" t="s">
        <v>1348</v>
      </c>
      <c r="I112" t="s">
        <v>1349</v>
      </c>
      <c r="J112">
        <v>35</v>
      </c>
      <c r="K112">
        <v>14</v>
      </c>
      <c r="L112">
        <v>24</v>
      </c>
      <c r="M112">
        <v>50</v>
      </c>
      <c r="N112">
        <v>1306</v>
      </c>
      <c r="O112">
        <v>62</v>
      </c>
      <c r="P112">
        <v>138</v>
      </c>
      <c r="Q112">
        <v>51</v>
      </c>
      <c r="R112">
        <v>255</v>
      </c>
      <c r="S112">
        <v>1445</v>
      </c>
      <c r="T112">
        <v>472</v>
      </c>
      <c r="U112">
        <v>41</v>
      </c>
      <c r="V112">
        <v>1251</v>
      </c>
      <c r="X112" s="13">
        <f t="shared" si="1"/>
        <v>13.384399999999999</v>
      </c>
    </row>
    <row r="113" spans="1:24" x14ac:dyDescent="0.25">
      <c r="A113" t="s">
        <v>1350</v>
      </c>
      <c r="B113" t="s">
        <v>989</v>
      </c>
      <c r="C113">
        <v>256</v>
      </c>
      <c r="D113" t="s">
        <v>990</v>
      </c>
      <c r="E113" t="s">
        <v>991</v>
      </c>
      <c r="F113" t="s">
        <v>1335</v>
      </c>
      <c r="G113" t="s">
        <v>998</v>
      </c>
      <c r="H113" t="s">
        <v>1351</v>
      </c>
      <c r="I113" t="s">
        <v>1352</v>
      </c>
      <c r="J113">
        <v>113</v>
      </c>
      <c r="K113">
        <v>2</v>
      </c>
      <c r="L113">
        <v>8</v>
      </c>
      <c r="M113">
        <v>30</v>
      </c>
      <c r="N113">
        <v>1400</v>
      </c>
      <c r="O113">
        <v>18</v>
      </c>
      <c r="P113">
        <v>145</v>
      </c>
      <c r="Q113">
        <v>62</v>
      </c>
      <c r="R113">
        <v>176</v>
      </c>
      <c r="S113">
        <v>778</v>
      </c>
      <c r="T113">
        <v>204</v>
      </c>
      <c r="U113">
        <v>76</v>
      </c>
      <c r="V113">
        <v>530</v>
      </c>
      <c r="X113">
        <f t="shared" si="1"/>
        <v>-46.914400000000001</v>
      </c>
    </row>
    <row r="114" spans="1:24" x14ac:dyDescent="0.25">
      <c r="A114" t="s">
        <v>1353</v>
      </c>
      <c r="B114" t="s">
        <v>989</v>
      </c>
      <c r="C114">
        <v>257</v>
      </c>
      <c r="D114" t="s">
        <v>990</v>
      </c>
      <c r="E114" t="s">
        <v>991</v>
      </c>
      <c r="F114" t="s">
        <v>1335</v>
      </c>
      <c r="G114" t="s">
        <v>998</v>
      </c>
      <c r="H114" t="s">
        <v>1354</v>
      </c>
      <c r="I114" t="s">
        <v>1355</v>
      </c>
      <c r="J114">
        <v>3</v>
      </c>
      <c r="K114">
        <v>0</v>
      </c>
      <c r="L114">
        <v>2</v>
      </c>
      <c r="M114">
        <v>7</v>
      </c>
      <c r="N114">
        <v>70</v>
      </c>
      <c r="O114">
        <v>3</v>
      </c>
      <c r="P114">
        <v>10</v>
      </c>
      <c r="Q114">
        <v>2</v>
      </c>
      <c r="R114">
        <v>6</v>
      </c>
      <c r="S114">
        <v>33</v>
      </c>
      <c r="T114">
        <v>13</v>
      </c>
      <c r="U114">
        <v>2</v>
      </c>
      <c r="V114">
        <v>18</v>
      </c>
      <c r="X114">
        <f t="shared" si="1"/>
        <v>-10.664199999999999</v>
      </c>
    </row>
    <row r="115" spans="1:24" x14ac:dyDescent="0.25">
      <c r="A115" t="s">
        <v>1356</v>
      </c>
      <c r="B115" t="s">
        <v>989</v>
      </c>
      <c r="C115">
        <v>258</v>
      </c>
      <c r="D115" t="s">
        <v>990</v>
      </c>
      <c r="E115" t="s">
        <v>991</v>
      </c>
      <c r="F115" t="s">
        <v>1335</v>
      </c>
      <c r="G115" t="s">
        <v>993</v>
      </c>
      <c r="H115" t="s">
        <v>1357</v>
      </c>
      <c r="I115" t="s">
        <v>1358</v>
      </c>
      <c r="J115">
        <v>4</v>
      </c>
      <c r="K115">
        <v>0</v>
      </c>
      <c r="L115">
        <v>0</v>
      </c>
      <c r="M115">
        <v>3</v>
      </c>
      <c r="N115">
        <v>86</v>
      </c>
      <c r="O115">
        <v>1</v>
      </c>
      <c r="P115">
        <v>34</v>
      </c>
      <c r="Q115">
        <v>10</v>
      </c>
      <c r="R115">
        <v>55</v>
      </c>
      <c r="S115">
        <v>642</v>
      </c>
      <c r="T115">
        <v>74</v>
      </c>
      <c r="U115">
        <v>1</v>
      </c>
      <c r="V115">
        <v>364</v>
      </c>
      <c r="X115">
        <f t="shared" si="1"/>
        <v>-14.000999999999999</v>
      </c>
    </row>
    <row r="116" spans="1:24" x14ac:dyDescent="0.25">
      <c r="A116" t="s">
        <v>1359</v>
      </c>
      <c r="B116" t="s">
        <v>989</v>
      </c>
      <c r="C116">
        <v>259</v>
      </c>
      <c r="D116" t="s">
        <v>990</v>
      </c>
      <c r="E116" t="s">
        <v>991</v>
      </c>
      <c r="F116" t="s">
        <v>1335</v>
      </c>
      <c r="G116" t="s">
        <v>993</v>
      </c>
      <c r="H116" t="s">
        <v>1360</v>
      </c>
      <c r="I116" t="s">
        <v>1361</v>
      </c>
      <c r="J116">
        <v>3</v>
      </c>
      <c r="K116">
        <v>5</v>
      </c>
      <c r="L116">
        <v>0</v>
      </c>
      <c r="M116">
        <v>0</v>
      </c>
      <c r="N116">
        <v>121</v>
      </c>
      <c r="O116">
        <v>0</v>
      </c>
      <c r="P116">
        <v>59</v>
      </c>
      <c r="Q116">
        <v>13</v>
      </c>
      <c r="R116">
        <v>64</v>
      </c>
      <c r="S116">
        <v>239</v>
      </c>
      <c r="T116">
        <v>35</v>
      </c>
      <c r="U116">
        <v>28</v>
      </c>
      <c r="V116">
        <v>274</v>
      </c>
      <c r="X116">
        <f t="shared" si="1"/>
        <v>-11.7165</v>
      </c>
    </row>
    <row r="117" spans="1:24" x14ac:dyDescent="0.25">
      <c r="A117" t="s">
        <v>1362</v>
      </c>
      <c r="B117" t="s">
        <v>989</v>
      </c>
      <c r="C117">
        <v>260</v>
      </c>
      <c r="D117" t="s">
        <v>990</v>
      </c>
      <c r="E117" t="s">
        <v>991</v>
      </c>
      <c r="F117" t="s">
        <v>1335</v>
      </c>
      <c r="G117" t="s">
        <v>993</v>
      </c>
      <c r="H117" t="s">
        <v>1363</v>
      </c>
      <c r="I117" t="s">
        <v>1364</v>
      </c>
      <c r="J117">
        <v>3</v>
      </c>
      <c r="K117">
        <v>2</v>
      </c>
      <c r="L117">
        <v>0</v>
      </c>
      <c r="M117">
        <v>8</v>
      </c>
      <c r="N117">
        <v>104</v>
      </c>
      <c r="O117">
        <v>1</v>
      </c>
      <c r="P117">
        <v>17</v>
      </c>
      <c r="Q117">
        <v>2</v>
      </c>
      <c r="R117">
        <v>37</v>
      </c>
      <c r="S117">
        <v>169</v>
      </c>
      <c r="T117">
        <v>41</v>
      </c>
      <c r="U117">
        <v>2</v>
      </c>
      <c r="V117">
        <v>191</v>
      </c>
      <c r="X117">
        <f t="shared" si="1"/>
        <v>-12.837599999999998</v>
      </c>
    </row>
    <row r="118" spans="1:24" x14ac:dyDescent="0.25">
      <c r="A118" t="s">
        <v>1365</v>
      </c>
      <c r="B118" t="s">
        <v>989</v>
      </c>
      <c r="C118">
        <v>261</v>
      </c>
      <c r="D118" t="s">
        <v>990</v>
      </c>
      <c r="E118" t="s">
        <v>991</v>
      </c>
      <c r="F118" t="s">
        <v>1335</v>
      </c>
      <c r="G118" t="s">
        <v>993</v>
      </c>
      <c r="H118" t="s">
        <v>1366</v>
      </c>
      <c r="I118" t="s">
        <v>1367</v>
      </c>
      <c r="J118">
        <v>1</v>
      </c>
      <c r="K118">
        <v>3</v>
      </c>
      <c r="L118">
        <v>1</v>
      </c>
      <c r="M118">
        <v>3</v>
      </c>
      <c r="N118">
        <v>31</v>
      </c>
      <c r="O118">
        <v>0</v>
      </c>
      <c r="P118">
        <v>7</v>
      </c>
      <c r="Q118">
        <v>3</v>
      </c>
      <c r="R118">
        <v>15</v>
      </c>
      <c r="S118">
        <v>100</v>
      </c>
      <c r="T118">
        <v>25</v>
      </c>
      <c r="U118">
        <v>1</v>
      </c>
      <c r="V118">
        <v>54</v>
      </c>
      <c r="X118">
        <f t="shared" si="1"/>
        <v>-10.1715</v>
      </c>
    </row>
    <row r="119" spans="1:24" x14ac:dyDescent="0.25">
      <c r="A119" t="s">
        <v>1368</v>
      </c>
      <c r="B119" t="s">
        <v>989</v>
      </c>
      <c r="C119">
        <v>267</v>
      </c>
      <c r="D119" t="s">
        <v>990</v>
      </c>
      <c r="E119" t="s">
        <v>991</v>
      </c>
      <c r="F119" t="s">
        <v>1369</v>
      </c>
      <c r="G119" t="s">
        <v>998</v>
      </c>
      <c r="H119" t="s">
        <v>1370</v>
      </c>
      <c r="I119" t="s">
        <v>1371</v>
      </c>
      <c r="J119">
        <v>13</v>
      </c>
      <c r="K119">
        <v>2</v>
      </c>
      <c r="L119">
        <v>1</v>
      </c>
      <c r="M119">
        <v>5</v>
      </c>
      <c r="N119">
        <v>187</v>
      </c>
      <c r="O119">
        <v>1</v>
      </c>
      <c r="P119">
        <v>19</v>
      </c>
      <c r="Q119">
        <v>17</v>
      </c>
      <c r="R119">
        <v>19</v>
      </c>
      <c r="S119">
        <v>110</v>
      </c>
      <c r="T119">
        <v>12</v>
      </c>
      <c r="U119">
        <v>6</v>
      </c>
      <c r="V119">
        <v>49</v>
      </c>
      <c r="X119">
        <f t="shared" si="1"/>
        <v>-15.537199999999999</v>
      </c>
    </row>
    <row r="120" spans="1:24" x14ac:dyDescent="0.25">
      <c r="A120" t="s">
        <v>1372</v>
      </c>
      <c r="B120" t="s">
        <v>989</v>
      </c>
      <c r="C120">
        <v>268</v>
      </c>
      <c r="D120" t="s">
        <v>990</v>
      </c>
      <c r="E120" t="s">
        <v>991</v>
      </c>
      <c r="F120" t="s">
        <v>1369</v>
      </c>
      <c r="G120" t="s">
        <v>993</v>
      </c>
      <c r="H120" t="s">
        <v>1373</v>
      </c>
      <c r="I120" t="s">
        <v>1374</v>
      </c>
      <c r="J120">
        <v>6</v>
      </c>
      <c r="K120">
        <v>0</v>
      </c>
      <c r="L120">
        <v>0</v>
      </c>
      <c r="M120">
        <v>1</v>
      </c>
      <c r="N120">
        <v>44</v>
      </c>
      <c r="O120">
        <v>3</v>
      </c>
      <c r="P120">
        <v>1</v>
      </c>
      <c r="Q120">
        <v>0</v>
      </c>
      <c r="R120">
        <v>11</v>
      </c>
      <c r="S120">
        <v>19</v>
      </c>
      <c r="T120">
        <v>0</v>
      </c>
      <c r="U120">
        <v>2</v>
      </c>
      <c r="V120">
        <v>22</v>
      </c>
      <c r="X120">
        <f t="shared" si="1"/>
        <v>-14.833</v>
      </c>
    </row>
    <row r="121" spans="1:24" x14ac:dyDescent="0.25">
      <c r="A121" t="s">
        <v>1375</v>
      </c>
      <c r="B121" t="s">
        <v>989</v>
      </c>
      <c r="C121">
        <v>269</v>
      </c>
      <c r="D121" t="s">
        <v>990</v>
      </c>
      <c r="E121" t="s">
        <v>991</v>
      </c>
      <c r="F121" t="s">
        <v>1369</v>
      </c>
      <c r="G121" t="s">
        <v>998</v>
      </c>
      <c r="H121" t="s">
        <v>1376</v>
      </c>
      <c r="I121" t="s">
        <v>1377</v>
      </c>
      <c r="J121">
        <v>17</v>
      </c>
      <c r="K121">
        <v>0</v>
      </c>
      <c r="L121">
        <v>5</v>
      </c>
      <c r="M121">
        <v>12</v>
      </c>
      <c r="N121">
        <v>251</v>
      </c>
      <c r="O121">
        <v>2</v>
      </c>
      <c r="P121">
        <v>11</v>
      </c>
      <c r="Q121">
        <v>3</v>
      </c>
      <c r="R121">
        <v>23</v>
      </c>
      <c r="S121">
        <v>168</v>
      </c>
      <c r="T121">
        <v>26</v>
      </c>
      <c r="U121">
        <v>3</v>
      </c>
      <c r="V121">
        <v>126</v>
      </c>
      <c r="X121">
        <f t="shared" si="1"/>
        <v>-12.106999999999999</v>
      </c>
    </row>
    <row r="122" spans="1:24" x14ac:dyDescent="0.25">
      <c r="A122" t="s">
        <v>1378</v>
      </c>
      <c r="B122" t="s">
        <v>989</v>
      </c>
      <c r="C122">
        <v>270</v>
      </c>
      <c r="D122" t="s">
        <v>990</v>
      </c>
      <c r="E122" t="s">
        <v>991</v>
      </c>
      <c r="F122" t="s">
        <v>1369</v>
      </c>
      <c r="G122" t="s">
        <v>1003</v>
      </c>
      <c r="H122" t="s">
        <v>1379</v>
      </c>
      <c r="I122" t="s">
        <v>1380</v>
      </c>
      <c r="J122">
        <v>55</v>
      </c>
      <c r="K122">
        <v>0</v>
      </c>
      <c r="L122">
        <v>3</v>
      </c>
      <c r="M122">
        <v>20</v>
      </c>
      <c r="N122">
        <v>1113</v>
      </c>
      <c r="O122">
        <v>10</v>
      </c>
      <c r="P122">
        <v>59</v>
      </c>
      <c r="Q122">
        <v>31</v>
      </c>
      <c r="R122">
        <v>113</v>
      </c>
      <c r="S122">
        <v>1609</v>
      </c>
      <c r="T122">
        <v>166</v>
      </c>
      <c r="U122">
        <v>43</v>
      </c>
      <c r="V122">
        <v>790</v>
      </c>
      <c r="X122">
        <f t="shared" si="1"/>
        <v>-30.835799999999999</v>
      </c>
    </row>
    <row r="123" spans="1:24" x14ac:dyDescent="0.25">
      <c r="A123" t="s">
        <v>1381</v>
      </c>
      <c r="B123" t="s">
        <v>989</v>
      </c>
      <c r="C123">
        <v>271</v>
      </c>
      <c r="D123" t="s">
        <v>990</v>
      </c>
      <c r="E123" t="s">
        <v>991</v>
      </c>
      <c r="F123" t="s">
        <v>1369</v>
      </c>
      <c r="G123" t="s">
        <v>993</v>
      </c>
      <c r="H123" t="s">
        <v>1382</v>
      </c>
      <c r="I123" t="s">
        <v>1383</v>
      </c>
      <c r="J123">
        <v>23</v>
      </c>
      <c r="K123">
        <v>2</v>
      </c>
      <c r="L123">
        <v>18</v>
      </c>
      <c r="M123">
        <v>26</v>
      </c>
      <c r="N123">
        <v>458</v>
      </c>
      <c r="O123">
        <v>12</v>
      </c>
      <c r="P123">
        <v>53</v>
      </c>
      <c r="Q123">
        <v>23</v>
      </c>
      <c r="R123">
        <v>65</v>
      </c>
      <c r="S123">
        <v>324</v>
      </c>
      <c r="T123">
        <v>77</v>
      </c>
      <c r="U123">
        <v>1</v>
      </c>
      <c r="V123">
        <v>226</v>
      </c>
      <c r="X123" s="13">
        <f t="shared" si="1"/>
        <v>5.1295999999999964</v>
      </c>
    </row>
    <row r="124" spans="1:24" x14ac:dyDescent="0.25">
      <c r="A124" t="s">
        <v>1384</v>
      </c>
      <c r="B124" t="s">
        <v>989</v>
      </c>
      <c r="C124">
        <v>272</v>
      </c>
      <c r="D124" t="s">
        <v>990</v>
      </c>
      <c r="E124" t="s">
        <v>991</v>
      </c>
      <c r="F124" t="s">
        <v>1369</v>
      </c>
      <c r="G124" t="s">
        <v>993</v>
      </c>
      <c r="H124" t="s">
        <v>1385</v>
      </c>
      <c r="I124" t="s">
        <v>1386</v>
      </c>
      <c r="J124">
        <v>8</v>
      </c>
      <c r="K124">
        <v>1</v>
      </c>
      <c r="L124">
        <v>1</v>
      </c>
      <c r="M124">
        <v>17</v>
      </c>
      <c r="N124">
        <v>238</v>
      </c>
      <c r="O124">
        <v>10</v>
      </c>
      <c r="P124">
        <v>36</v>
      </c>
      <c r="Q124">
        <v>15</v>
      </c>
      <c r="R124">
        <v>26</v>
      </c>
      <c r="S124">
        <v>292</v>
      </c>
      <c r="T124">
        <v>97</v>
      </c>
      <c r="U124">
        <v>6</v>
      </c>
      <c r="V124">
        <v>438</v>
      </c>
      <c r="X124">
        <f t="shared" si="1"/>
        <v>-13.8309</v>
      </c>
    </row>
    <row r="125" spans="1:24" x14ac:dyDescent="0.25">
      <c r="A125" t="s">
        <v>1387</v>
      </c>
      <c r="B125" t="s">
        <v>989</v>
      </c>
      <c r="C125">
        <v>273</v>
      </c>
      <c r="D125" t="s">
        <v>990</v>
      </c>
      <c r="E125" t="s">
        <v>991</v>
      </c>
      <c r="F125" t="s">
        <v>1369</v>
      </c>
      <c r="G125" t="s">
        <v>993</v>
      </c>
      <c r="H125" t="s">
        <v>1388</v>
      </c>
      <c r="I125" t="s">
        <v>1389</v>
      </c>
      <c r="J125">
        <v>50</v>
      </c>
      <c r="K125">
        <v>10</v>
      </c>
      <c r="L125">
        <v>10</v>
      </c>
      <c r="M125">
        <v>13</v>
      </c>
      <c r="N125">
        <v>251</v>
      </c>
      <c r="O125">
        <v>11</v>
      </c>
      <c r="P125">
        <v>42</v>
      </c>
      <c r="Q125">
        <v>13</v>
      </c>
      <c r="R125">
        <v>29</v>
      </c>
      <c r="S125">
        <v>203</v>
      </c>
      <c r="T125">
        <v>62</v>
      </c>
      <c r="U125">
        <v>4</v>
      </c>
      <c r="V125">
        <v>169</v>
      </c>
      <c r="X125">
        <f t="shared" si="1"/>
        <v>-14.796000000000003</v>
      </c>
    </row>
    <row r="126" spans="1:24" x14ac:dyDescent="0.25">
      <c r="A126" t="s">
        <v>1390</v>
      </c>
      <c r="B126" t="s">
        <v>989</v>
      </c>
      <c r="C126">
        <v>274</v>
      </c>
      <c r="D126" t="s">
        <v>990</v>
      </c>
      <c r="E126" t="s">
        <v>991</v>
      </c>
      <c r="F126" t="s">
        <v>1391</v>
      </c>
      <c r="G126" t="s">
        <v>998</v>
      </c>
      <c r="H126" t="s">
        <v>1392</v>
      </c>
      <c r="I126" t="s">
        <v>1393</v>
      </c>
      <c r="J126">
        <v>415</v>
      </c>
      <c r="K126">
        <v>26</v>
      </c>
      <c r="L126">
        <v>51</v>
      </c>
      <c r="M126">
        <v>230</v>
      </c>
      <c r="N126">
        <v>6013</v>
      </c>
      <c r="O126">
        <v>143</v>
      </c>
      <c r="P126">
        <v>539</v>
      </c>
      <c r="Q126">
        <v>298</v>
      </c>
      <c r="R126">
        <v>1534</v>
      </c>
      <c r="S126">
        <v>6452</v>
      </c>
      <c r="T126">
        <v>2253</v>
      </c>
      <c r="U126">
        <v>179</v>
      </c>
      <c r="V126">
        <v>3823</v>
      </c>
      <c r="X126">
        <f t="shared" si="1"/>
        <v>-100.78039999999999</v>
      </c>
    </row>
    <row r="127" spans="1:24" x14ac:dyDescent="0.25">
      <c r="A127" t="s">
        <v>1394</v>
      </c>
      <c r="B127" t="s">
        <v>989</v>
      </c>
      <c r="C127">
        <v>275</v>
      </c>
      <c r="D127" t="s">
        <v>990</v>
      </c>
      <c r="E127" t="s">
        <v>991</v>
      </c>
      <c r="F127" t="s">
        <v>1395</v>
      </c>
      <c r="G127" t="s">
        <v>993</v>
      </c>
      <c r="H127" t="s">
        <v>1396</v>
      </c>
      <c r="I127" t="s">
        <v>1397</v>
      </c>
      <c r="J127">
        <v>77</v>
      </c>
      <c r="K127">
        <v>16</v>
      </c>
      <c r="L127">
        <v>85</v>
      </c>
      <c r="M127">
        <v>13</v>
      </c>
      <c r="N127">
        <v>1497</v>
      </c>
      <c r="O127">
        <v>9</v>
      </c>
      <c r="P127">
        <v>57</v>
      </c>
      <c r="Q127">
        <v>45</v>
      </c>
      <c r="R127">
        <v>509</v>
      </c>
      <c r="S127">
        <v>1304</v>
      </c>
      <c r="T127">
        <v>275</v>
      </c>
      <c r="U127">
        <v>1</v>
      </c>
      <c r="V127">
        <v>2123</v>
      </c>
      <c r="X127" s="13">
        <f t="shared" si="1"/>
        <v>85.744199999999978</v>
      </c>
    </row>
    <row r="128" spans="1:24" x14ac:dyDescent="0.25">
      <c r="A128" t="s">
        <v>1398</v>
      </c>
      <c r="B128" t="s">
        <v>989</v>
      </c>
      <c r="C128">
        <v>276</v>
      </c>
      <c r="D128" t="s">
        <v>990</v>
      </c>
      <c r="E128" t="s">
        <v>991</v>
      </c>
      <c r="F128" t="s">
        <v>1395</v>
      </c>
      <c r="G128" t="s">
        <v>998</v>
      </c>
      <c r="H128" t="s">
        <v>1399</v>
      </c>
      <c r="I128" t="s">
        <v>1400</v>
      </c>
      <c r="J128">
        <v>18</v>
      </c>
      <c r="K128">
        <v>7</v>
      </c>
      <c r="L128">
        <v>10</v>
      </c>
      <c r="M128">
        <v>33</v>
      </c>
      <c r="N128">
        <v>827</v>
      </c>
      <c r="O128">
        <v>13</v>
      </c>
      <c r="P128">
        <v>73</v>
      </c>
      <c r="Q128">
        <v>25</v>
      </c>
      <c r="R128">
        <v>115</v>
      </c>
      <c r="S128">
        <v>434</v>
      </c>
      <c r="T128">
        <v>242</v>
      </c>
      <c r="U128">
        <v>28</v>
      </c>
      <c r="V128">
        <v>1154</v>
      </c>
      <c r="X128">
        <f t="shared" si="1"/>
        <v>-2.6051000000000002</v>
      </c>
    </row>
    <row r="129" spans="1:24" x14ac:dyDescent="0.25">
      <c r="A129" t="s">
        <v>1401</v>
      </c>
      <c r="B129" t="s">
        <v>989</v>
      </c>
      <c r="C129">
        <v>277</v>
      </c>
      <c r="D129" t="s">
        <v>990</v>
      </c>
      <c r="E129" t="s">
        <v>991</v>
      </c>
      <c r="F129" t="s">
        <v>1395</v>
      </c>
      <c r="G129" t="s">
        <v>993</v>
      </c>
      <c r="H129" t="s">
        <v>1402</v>
      </c>
      <c r="I129" t="s">
        <v>1403</v>
      </c>
      <c r="J129">
        <v>102</v>
      </c>
      <c r="K129">
        <v>5</v>
      </c>
      <c r="L129">
        <v>31</v>
      </c>
      <c r="M129">
        <v>29</v>
      </c>
      <c r="N129">
        <v>1227</v>
      </c>
      <c r="O129">
        <v>86</v>
      </c>
      <c r="P129">
        <v>108</v>
      </c>
      <c r="Q129">
        <v>59</v>
      </c>
      <c r="R129">
        <v>125</v>
      </c>
      <c r="S129">
        <v>1127</v>
      </c>
      <c r="T129">
        <v>138</v>
      </c>
      <c r="U129">
        <v>38</v>
      </c>
      <c r="V129">
        <v>748</v>
      </c>
      <c r="X129">
        <f t="shared" si="1"/>
        <v>-7.6280999999999963</v>
      </c>
    </row>
    <row r="130" spans="1:24" x14ac:dyDescent="0.25">
      <c r="A130" t="s">
        <v>1404</v>
      </c>
      <c r="B130" t="s">
        <v>989</v>
      </c>
      <c r="C130">
        <v>278</v>
      </c>
      <c r="D130" t="s">
        <v>990</v>
      </c>
      <c r="E130" t="s">
        <v>991</v>
      </c>
      <c r="F130" t="s">
        <v>1395</v>
      </c>
      <c r="G130" t="s">
        <v>998</v>
      </c>
      <c r="H130" t="s">
        <v>1405</v>
      </c>
      <c r="I130" t="s">
        <v>1406</v>
      </c>
      <c r="J130">
        <v>213</v>
      </c>
      <c r="K130">
        <v>30</v>
      </c>
      <c r="L130">
        <v>33</v>
      </c>
      <c r="M130">
        <v>212</v>
      </c>
      <c r="N130">
        <v>7117</v>
      </c>
      <c r="O130">
        <v>47</v>
      </c>
      <c r="P130">
        <v>516</v>
      </c>
      <c r="Q130">
        <v>368</v>
      </c>
      <c r="R130">
        <v>596</v>
      </c>
      <c r="S130">
        <v>6806</v>
      </c>
      <c r="T130">
        <v>1572</v>
      </c>
      <c r="U130">
        <v>156</v>
      </c>
      <c r="V130">
        <v>8073</v>
      </c>
      <c r="X130">
        <f t="shared" ref="X130:X139" si="2">-12.337 -0.416*J130 +0.3737*K130 +1.4604*L130</f>
        <v>-41.540799999999997</v>
      </c>
    </row>
    <row r="131" spans="1:24" x14ac:dyDescent="0.25">
      <c r="A131" t="s">
        <v>1407</v>
      </c>
      <c r="B131" t="s">
        <v>989</v>
      </c>
      <c r="C131">
        <v>280</v>
      </c>
      <c r="D131" t="s">
        <v>990</v>
      </c>
      <c r="E131" t="s">
        <v>991</v>
      </c>
      <c r="F131" t="s">
        <v>1408</v>
      </c>
      <c r="G131" t="s">
        <v>1039</v>
      </c>
      <c r="H131" t="s">
        <v>1409</v>
      </c>
      <c r="I131" t="s">
        <v>1410</v>
      </c>
      <c r="J131">
        <v>95</v>
      </c>
      <c r="K131">
        <v>48</v>
      </c>
      <c r="L131">
        <v>115</v>
      </c>
      <c r="M131">
        <v>83</v>
      </c>
      <c r="N131">
        <v>5700</v>
      </c>
      <c r="O131">
        <v>131</v>
      </c>
      <c r="P131">
        <v>161</v>
      </c>
      <c r="Q131">
        <v>96</v>
      </c>
      <c r="R131">
        <v>12997</v>
      </c>
      <c r="S131">
        <v>798</v>
      </c>
      <c r="T131">
        <v>479</v>
      </c>
      <c r="U131">
        <v>4</v>
      </c>
      <c r="V131">
        <v>3629</v>
      </c>
      <c r="X131" s="9">
        <f t="shared" si="2"/>
        <v>134.0266</v>
      </c>
    </row>
    <row r="132" spans="1:24" x14ac:dyDescent="0.25">
      <c r="A132" t="s">
        <v>1411</v>
      </c>
      <c r="B132" t="s">
        <v>989</v>
      </c>
      <c r="C132">
        <v>298</v>
      </c>
      <c r="D132" t="s">
        <v>990</v>
      </c>
      <c r="E132" t="s">
        <v>991</v>
      </c>
      <c r="F132" t="s">
        <v>1412</v>
      </c>
      <c r="G132" t="s">
        <v>1039</v>
      </c>
      <c r="H132" t="s">
        <v>1413</v>
      </c>
      <c r="I132" t="s">
        <v>1414</v>
      </c>
      <c r="J132">
        <v>189</v>
      </c>
      <c r="K132">
        <v>26</v>
      </c>
      <c r="L132">
        <v>50</v>
      </c>
      <c r="M132">
        <v>169</v>
      </c>
      <c r="N132">
        <v>6455</v>
      </c>
      <c r="O132">
        <v>57</v>
      </c>
      <c r="P132">
        <v>384</v>
      </c>
      <c r="Q132">
        <v>148</v>
      </c>
      <c r="R132">
        <v>993</v>
      </c>
      <c r="S132">
        <v>2891</v>
      </c>
      <c r="T132">
        <v>209</v>
      </c>
      <c r="U132">
        <v>314</v>
      </c>
      <c r="V132">
        <v>797</v>
      </c>
      <c r="X132">
        <f t="shared" si="2"/>
        <v>-8.2248000000000019</v>
      </c>
    </row>
    <row r="133" spans="1:24" x14ac:dyDescent="0.25">
      <c r="A133" t="s">
        <v>1415</v>
      </c>
      <c r="B133" t="s">
        <v>989</v>
      </c>
      <c r="C133">
        <v>299</v>
      </c>
      <c r="D133" t="s">
        <v>990</v>
      </c>
      <c r="E133" t="s">
        <v>991</v>
      </c>
      <c r="F133" t="s">
        <v>1412</v>
      </c>
      <c r="G133" t="s">
        <v>993</v>
      </c>
      <c r="H133" t="s">
        <v>1416</v>
      </c>
      <c r="I133" t="s">
        <v>1417</v>
      </c>
      <c r="J133">
        <v>35</v>
      </c>
      <c r="K133">
        <v>3</v>
      </c>
      <c r="L133">
        <v>4</v>
      </c>
      <c r="M133">
        <v>19</v>
      </c>
      <c r="N133">
        <v>417</v>
      </c>
      <c r="O133">
        <v>27</v>
      </c>
      <c r="P133">
        <v>70</v>
      </c>
      <c r="Q133">
        <v>26</v>
      </c>
      <c r="R133">
        <v>34</v>
      </c>
      <c r="S133">
        <v>176</v>
      </c>
      <c r="T133">
        <v>173</v>
      </c>
      <c r="U133">
        <v>16</v>
      </c>
      <c r="V133">
        <v>167</v>
      </c>
      <c r="X133">
        <f t="shared" si="2"/>
        <v>-19.9343</v>
      </c>
    </row>
    <row r="134" spans="1:24" x14ac:dyDescent="0.25">
      <c r="A134" t="s">
        <v>1418</v>
      </c>
      <c r="B134" t="s">
        <v>989</v>
      </c>
      <c r="C134">
        <v>300</v>
      </c>
      <c r="D134" t="s">
        <v>990</v>
      </c>
      <c r="E134" t="s">
        <v>991</v>
      </c>
      <c r="F134" t="s">
        <v>1412</v>
      </c>
      <c r="G134" t="s">
        <v>1003</v>
      </c>
      <c r="H134" t="s">
        <v>1419</v>
      </c>
      <c r="I134" t="s">
        <v>1420</v>
      </c>
      <c r="J134">
        <v>347</v>
      </c>
      <c r="K134">
        <v>27</v>
      </c>
      <c r="L134">
        <v>60</v>
      </c>
      <c r="M134">
        <v>147</v>
      </c>
      <c r="N134">
        <v>4872</v>
      </c>
      <c r="O134">
        <v>76</v>
      </c>
      <c r="P134">
        <v>398</v>
      </c>
      <c r="Q134">
        <v>342</v>
      </c>
      <c r="R134">
        <v>477</v>
      </c>
      <c r="S134">
        <v>3549</v>
      </c>
      <c r="T134">
        <v>1128</v>
      </c>
      <c r="U134">
        <v>78</v>
      </c>
      <c r="V134">
        <v>3783</v>
      </c>
      <c r="X134">
        <f t="shared" si="2"/>
        <v>-58.975099999999998</v>
      </c>
    </row>
    <row r="135" spans="1:24" x14ac:dyDescent="0.25">
      <c r="A135" t="s">
        <v>1421</v>
      </c>
      <c r="B135" t="s">
        <v>989</v>
      </c>
      <c r="C135">
        <v>306</v>
      </c>
      <c r="D135" t="s">
        <v>990</v>
      </c>
      <c r="E135" t="s">
        <v>991</v>
      </c>
      <c r="F135" t="s">
        <v>1422</v>
      </c>
      <c r="G135" t="s">
        <v>1039</v>
      </c>
      <c r="H135" t="s">
        <v>1423</v>
      </c>
      <c r="I135" t="s">
        <v>1424</v>
      </c>
      <c r="J135">
        <v>31</v>
      </c>
      <c r="K135">
        <v>2</v>
      </c>
      <c r="L135">
        <v>4</v>
      </c>
      <c r="M135">
        <v>20</v>
      </c>
      <c r="N135">
        <v>528</v>
      </c>
      <c r="O135">
        <v>0</v>
      </c>
      <c r="P135">
        <v>95</v>
      </c>
      <c r="Q135">
        <v>30</v>
      </c>
      <c r="R135">
        <v>111</v>
      </c>
      <c r="S135">
        <v>210</v>
      </c>
      <c r="T135">
        <v>44</v>
      </c>
      <c r="U135">
        <v>28</v>
      </c>
      <c r="V135">
        <v>96</v>
      </c>
      <c r="X135">
        <f t="shared" si="2"/>
        <v>-18.643999999999998</v>
      </c>
    </row>
    <row r="136" spans="1:24" x14ac:dyDescent="0.25">
      <c r="A136" t="s">
        <v>1425</v>
      </c>
      <c r="B136" t="s">
        <v>989</v>
      </c>
      <c r="C136">
        <v>307</v>
      </c>
      <c r="D136" t="s">
        <v>990</v>
      </c>
      <c r="E136" t="s">
        <v>991</v>
      </c>
      <c r="F136" t="s">
        <v>1426</v>
      </c>
      <c r="G136" t="s">
        <v>993</v>
      </c>
      <c r="H136" t="s">
        <v>1427</v>
      </c>
      <c r="I136" t="s">
        <v>1428</v>
      </c>
      <c r="J136">
        <v>5</v>
      </c>
      <c r="K136">
        <v>1</v>
      </c>
      <c r="L136">
        <v>0</v>
      </c>
      <c r="M136">
        <v>3</v>
      </c>
      <c r="N136">
        <v>7</v>
      </c>
      <c r="O136">
        <v>0</v>
      </c>
      <c r="P136">
        <v>4</v>
      </c>
      <c r="Q136">
        <v>1</v>
      </c>
      <c r="R136">
        <v>15</v>
      </c>
      <c r="S136">
        <v>6</v>
      </c>
      <c r="T136">
        <v>5</v>
      </c>
      <c r="U136">
        <v>0</v>
      </c>
      <c r="V136">
        <v>23</v>
      </c>
      <c r="X136">
        <f t="shared" si="2"/>
        <v>-14.0433</v>
      </c>
    </row>
    <row r="137" spans="1:24" x14ac:dyDescent="0.25">
      <c r="A137" t="s">
        <v>1429</v>
      </c>
      <c r="B137" t="s">
        <v>989</v>
      </c>
      <c r="C137">
        <v>308</v>
      </c>
      <c r="D137" t="s">
        <v>990</v>
      </c>
      <c r="E137" t="s">
        <v>991</v>
      </c>
      <c r="F137" t="s">
        <v>1426</v>
      </c>
      <c r="G137" t="s">
        <v>993</v>
      </c>
      <c r="H137" t="s">
        <v>1430</v>
      </c>
      <c r="I137" t="s">
        <v>1431</v>
      </c>
      <c r="J137">
        <v>1</v>
      </c>
      <c r="K137">
        <v>2</v>
      </c>
      <c r="L137">
        <v>0</v>
      </c>
      <c r="M137">
        <v>4</v>
      </c>
      <c r="N137">
        <v>9</v>
      </c>
      <c r="O137">
        <v>0</v>
      </c>
      <c r="P137">
        <v>4</v>
      </c>
      <c r="Q137">
        <v>1</v>
      </c>
      <c r="R137">
        <v>2</v>
      </c>
      <c r="S137">
        <v>33</v>
      </c>
      <c r="T137">
        <v>10</v>
      </c>
      <c r="U137">
        <v>0</v>
      </c>
      <c r="V137">
        <v>9</v>
      </c>
      <c r="X137">
        <f t="shared" si="2"/>
        <v>-12.005599999999999</v>
      </c>
    </row>
    <row r="138" spans="1:24" x14ac:dyDescent="0.25">
      <c r="A138" t="s">
        <v>1432</v>
      </c>
      <c r="B138" t="s">
        <v>989</v>
      </c>
      <c r="C138">
        <v>309</v>
      </c>
      <c r="D138" t="s">
        <v>990</v>
      </c>
      <c r="E138" t="s">
        <v>991</v>
      </c>
      <c r="F138" t="s">
        <v>1426</v>
      </c>
      <c r="G138" t="s">
        <v>993</v>
      </c>
      <c r="H138" t="s">
        <v>1433</v>
      </c>
      <c r="I138" t="s">
        <v>1434</v>
      </c>
      <c r="J138">
        <v>0</v>
      </c>
      <c r="K138">
        <v>5</v>
      </c>
      <c r="L138">
        <v>0</v>
      </c>
      <c r="M138">
        <v>0</v>
      </c>
      <c r="N138">
        <v>2</v>
      </c>
      <c r="O138">
        <v>0</v>
      </c>
      <c r="P138">
        <v>4</v>
      </c>
      <c r="Q138">
        <v>1</v>
      </c>
      <c r="R138">
        <v>5</v>
      </c>
      <c r="S138">
        <v>16</v>
      </c>
      <c r="T138">
        <v>2</v>
      </c>
      <c r="U138">
        <v>0</v>
      </c>
      <c r="V138">
        <v>27</v>
      </c>
      <c r="X138">
        <f t="shared" si="2"/>
        <v>-10.468500000000001</v>
      </c>
    </row>
    <row r="139" spans="1:24" x14ac:dyDescent="0.25">
      <c r="A139" t="s">
        <v>1435</v>
      </c>
      <c r="B139" t="s">
        <v>989</v>
      </c>
      <c r="C139">
        <v>310</v>
      </c>
      <c r="D139" t="s">
        <v>990</v>
      </c>
      <c r="E139" t="s">
        <v>991</v>
      </c>
      <c r="F139" t="s">
        <v>1426</v>
      </c>
      <c r="G139" t="s">
        <v>993</v>
      </c>
      <c r="H139" t="s">
        <v>1436</v>
      </c>
      <c r="I139" t="s">
        <v>1437</v>
      </c>
      <c r="J139">
        <v>18</v>
      </c>
      <c r="K139">
        <v>2</v>
      </c>
      <c r="L139">
        <v>12</v>
      </c>
      <c r="M139">
        <v>20</v>
      </c>
      <c r="N139">
        <v>286</v>
      </c>
      <c r="O139">
        <v>8</v>
      </c>
      <c r="P139">
        <v>98</v>
      </c>
      <c r="Q139">
        <v>29</v>
      </c>
      <c r="R139">
        <v>111</v>
      </c>
      <c r="S139">
        <v>896</v>
      </c>
      <c r="T139">
        <v>152</v>
      </c>
      <c r="U139">
        <v>19</v>
      </c>
      <c r="V139">
        <v>586</v>
      </c>
      <c r="X139">
        <f t="shared" si="2"/>
        <v>-1.5528000000000013</v>
      </c>
    </row>
    <row r="140" spans="1:24" x14ac:dyDescent="0.25">
      <c r="A140" t="s">
        <v>1438</v>
      </c>
      <c r="B140" t="s">
        <v>989</v>
      </c>
      <c r="C140">
        <v>320</v>
      </c>
      <c r="D140" t="s">
        <v>1439</v>
      </c>
      <c r="E140" t="s">
        <v>1440</v>
      </c>
      <c r="F140" t="s">
        <v>1426</v>
      </c>
      <c r="G140" t="s">
        <v>1441</v>
      </c>
      <c r="H140" t="s">
        <v>1442</v>
      </c>
      <c r="I140" t="s">
        <v>1443</v>
      </c>
      <c r="J140">
        <v>505</v>
      </c>
      <c r="K140">
        <v>40</v>
      </c>
      <c r="L140">
        <v>35</v>
      </c>
      <c r="M140">
        <v>250</v>
      </c>
      <c r="N140">
        <v>4600</v>
      </c>
      <c r="O140">
        <v>55</v>
      </c>
      <c r="P140">
        <v>709</v>
      </c>
      <c r="Q140">
        <v>168</v>
      </c>
      <c r="R140">
        <v>804</v>
      </c>
      <c r="S140">
        <v>683</v>
      </c>
      <c r="T140">
        <v>396</v>
      </c>
      <c r="U140">
        <v>466</v>
      </c>
      <c r="V140">
        <v>402</v>
      </c>
    </row>
    <row r="141" spans="1:24" x14ac:dyDescent="0.25">
      <c r="A141" t="s">
        <v>1444</v>
      </c>
      <c r="B141" t="s">
        <v>989</v>
      </c>
      <c r="C141">
        <v>321</v>
      </c>
      <c r="D141" t="s">
        <v>1439</v>
      </c>
      <c r="E141" t="s">
        <v>1440</v>
      </c>
      <c r="F141" t="s">
        <v>1426</v>
      </c>
      <c r="G141" t="s">
        <v>1441</v>
      </c>
      <c r="H141" t="s">
        <v>1445</v>
      </c>
      <c r="I141" t="s">
        <v>1446</v>
      </c>
      <c r="J141">
        <v>1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</row>
    <row r="142" spans="1:24" x14ac:dyDescent="0.25">
      <c r="A142" t="s">
        <v>1447</v>
      </c>
      <c r="B142" t="s">
        <v>989</v>
      </c>
      <c r="C142">
        <v>322</v>
      </c>
      <c r="D142" t="s">
        <v>1439</v>
      </c>
      <c r="E142" t="s">
        <v>1440</v>
      </c>
      <c r="F142" t="s">
        <v>1426</v>
      </c>
      <c r="G142" t="s">
        <v>1441</v>
      </c>
      <c r="H142" t="s">
        <v>1448</v>
      </c>
      <c r="I142" t="s">
        <v>1449</v>
      </c>
      <c r="J142">
        <v>20</v>
      </c>
      <c r="K142">
        <v>2</v>
      </c>
      <c r="L142">
        <v>11</v>
      </c>
      <c r="M142">
        <v>9</v>
      </c>
      <c r="N142">
        <v>105</v>
      </c>
      <c r="O142">
        <v>5</v>
      </c>
      <c r="P142">
        <v>75</v>
      </c>
      <c r="Q142">
        <v>26</v>
      </c>
      <c r="R142">
        <v>31</v>
      </c>
      <c r="S142">
        <v>91</v>
      </c>
      <c r="T142">
        <v>20</v>
      </c>
      <c r="U142">
        <v>14</v>
      </c>
      <c r="V142">
        <v>18</v>
      </c>
    </row>
    <row r="143" spans="1:24" x14ac:dyDescent="0.25">
      <c r="A143" t="s">
        <v>1450</v>
      </c>
      <c r="B143" t="s">
        <v>989</v>
      </c>
      <c r="C143">
        <v>323</v>
      </c>
      <c r="D143" t="s">
        <v>1439</v>
      </c>
      <c r="E143" t="s">
        <v>1440</v>
      </c>
      <c r="F143" t="s">
        <v>1426</v>
      </c>
      <c r="G143" t="s">
        <v>1441</v>
      </c>
      <c r="H143" t="s">
        <v>1451</v>
      </c>
      <c r="I143" t="s">
        <v>1452</v>
      </c>
      <c r="J143">
        <v>42</v>
      </c>
      <c r="K143">
        <v>4</v>
      </c>
      <c r="L143">
        <v>1</v>
      </c>
      <c r="M143">
        <v>28</v>
      </c>
      <c r="N143">
        <v>257</v>
      </c>
      <c r="O143">
        <v>2</v>
      </c>
      <c r="P143">
        <v>140</v>
      </c>
      <c r="Q143">
        <v>22</v>
      </c>
      <c r="R143">
        <v>82</v>
      </c>
      <c r="S143">
        <v>127</v>
      </c>
      <c r="T143">
        <v>51</v>
      </c>
      <c r="U143">
        <v>33</v>
      </c>
      <c r="V143">
        <v>51</v>
      </c>
    </row>
    <row r="144" spans="1:24" x14ac:dyDescent="0.25">
      <c r="A144" t="s">
        <v>1453</v>
      </c>
      <c r="B144" t="s">
        <v>989</v>
      </c>
      <c r="C144">
        <v>324</v>
      </c>
      <c r="D144" t="s">
        <v>1439</v>
      </c>
      <c r="E144" t="s">
        <v>1440</v>
      </c>
      <c r="F144" t="s">
        <v>1426</v>
      </c>
      <c r="G144" t="s">
        <v>1441</v>
      </c>
      <c r="H144" t="s">
        <v>1454</v>
      </c>
      <c r="I144" t="s">
        <v>1455</v>
      </c>
      <c r="J144">
        <v>17</v>
      </c>
      <c r="K144">
        <v>3</v>
      </c>
      <c r="L144">
        <v>4</v>
      </c>
      <c r="M144">
        <v>16</v>
      </c>
      <c r="N144">
        <v>74</v>
      </c>
      <c r="O144">
        <v>8</v>
      </c>
      <c r="P144">
        <v>57</v>
      </c>
      <c r="Q144">
        <v>23</v>
      </c>
      <c r="R144">
        <v>37</v>
      </c>
      <c r="S144">
        <v>43</v>
      </c>
      <c r="T144">
        <v>17</v>
      </c>
      <c r="U144">
        <v>16</v>
      </c>
      <c r="V144">
        <v>14</v>
      </c>
    </row>
    <row r="145" spans="1:22" x14ac:dyDescent="0.25">
      <c r="A145" t="s">
        <v>1456</v>
      </c>
      <c r="B145" t="s">
        <v>989</v>
      </c>
      <c r="C145">
        <v>325</v>
      </c>
      <c r="D145" t="s">
        <v>1439</v>
      </c>
      <c r="E145" t="s">
        <v>1440</v>
      </c>
      <c r="F145" t="s">
        <v>1426</v>
      </c>
      <c r="G145" t="s">
        <v>1441</v>
      </c>
      <c r="H145" t="s">
        <v>1457</v>
      </c>
      <c r="I145" t="s">
        <v>1458</v>
      </c>
      <c r="J145">
        <v>17</v>
      </c>
      <c r="K145">
        <v>3</v>
      </c>
      <c r="L145">
        <v>1</v>
      </c>
      <c r="M145">
        <v>8</v>
      </c>
      <c r="N145">
        <v>75</v>
      </c>
      <c r="O145">
        <v>3</v>
      </c>
      <c r="P145">
        <v>44</v>
      </c>
      <c r="Q145">
        <v>17</v>
      </c>
      <c r="R145">
        <v>17</v>
      </c>
      <c r="S145">
        <v>46</v>
      </c>
      <c r="T145">
        <v>16</v>
      </c>
      <c r="U145">
        <v>0</v>
      </c>
      <c r="V145">
        <v>10</v>
      </c>
    </row>
    <row r="146" spans="1:22" x14ac:dyDescent="0.25">
      <c r="A146" t="s">
        <v>1459</v>
      </c>
      <c r="B146" t="s">
        <v>989</v>
      </c>
      <c r="C146">
        <v>326</v>
      </c>
      <c r="D146" t="s">
        <v>1439</v>
      </c>
      <c r="E146" t="s">
        <v>1440</v>
      </c>
      <c r="F146" t="s">
        <v>1426</v>
      </c>
      <c r="G146" t="s">
        <v>1441</v>
      </c>
      <c r="H146" t="s">
        <v>1460</v>
      </c>
      <c r="I146" t="s">
        <v>1461</v>
      </c>
      <c r="J146">
        <v>9</v>
      </c>
      <c r="K146">
        <v>9</v>
      </c>
      <c r="L146">
        <v>2</v>
      </c>
      <c r="M146">
        <v>1</v>
      </c>
      <c r="N146">
        <v>20</v>
      </c>
      <c r="O146">
        <v>2</v>
      </c>
      <c r="P146">
        <v>28</v>
      </c>
      <c r="Q146">
        <v>3</v>
      </c>
      <c r="R146">
        <v>7</v>
      </c>
      <c r="S146">
        <v>13</v>
      </c>
      <c r="T146">
        <v>3</v>
      </c>
      <c r="U146">
        <v>0</v>
      </c>
      <c r="V146">
        <v>3</v>
      </c>
    </row>
    <row r="147" spans="1:22" x14ac:dyDescent="0.25">
      <c r="A147" t="s">
        <v>1462</v>
      </c>
      <c r="B147" t="s">
        <v>989</v>
      </c>
      <c r="C147">
        <v>327</v>
      </c>
      <c r="D147" t="s">
        <v>1439</v>
      </c>
      <c r="E147" t="s">
        <v>1440</v>
      </c>
      <c r="F147" t="s">
        <v>1426</v>
      </c>
      <c r="G147" t="s">
        <v>1441</v>
      </c>
      <c r="H147" t="s">
        <v>1463</v>
      </c>
      <c r="I147" t="s">
        <v>1464</v>
      </c>
      <c r="J147">
        <v>14</v>
      </c>
      <c r="K147">
        <v>3</v>
      </c>
      <c r="L147">
        <v>1</v>
      </c>
      <c r="M147">
        <v>4</v>
      </c>
      <c r="N147">
        <v>49</v>
      </c>
      <c r="O147">
        <v>1</v>
      </c>
      <c r="P147">
        <v>43</v>
      </c>
      <c r="Q147">
        <v>11</v>
      </c>
      <c r="R147">
        <v>24</v>
      </c>
      <c r="S147">
        <v>66</v>
      </c>
      <c r="T147">
        <v>8</v>
      </c>
      <c r="U147">
        <v>3</v>
      </c>
      <c r="V147">
        <v>10</v>
      </c>
    </row>
    <row r="148" spans="1:22" x14ac:dyDescent="0.25">
      <c r="A148" t="s">
        <v>1465</v>
      </c>
      <c r="B148" t="s">
        <v>989</v>
      </c>
      <c r="C148">
        <v>328</v>
      </c>
      <c r="D148" t="s">
        <v>1439</v>
      </c>
      <c r="E148" t="s">
        <v>1440</v>
      </c>
      <c r="F148" t="s">
        <v>1426</v>
      </c>
      <c r="G148" t="s">
        <v>1441</v>
      </c>
      <c r="H148" t="s">
        <v>1466</v>
      </c>
      <c r="I148" t="s">
        <v>1467</v>
      </c>
      <c r="J148">
        <v>6</v>
      </c>
      <c r="K148">
        <v>0</v>
      </c>
      <c r="L148">
        <v>3</v>
      </c>
      <c r="M148">
        <v>3</v>
      </c>
      <c r="N148">
        <v>63</v>
      </c>
      <c r="O148">
        <v>1</v>
      </c>
      <c r="P148">
        <v>30</v>
      </c>
      <c r="Q148">
        <v>15</v>
      </c>
      <c r="R148">
        <v>23</v>
      </c>
      <c r="S148">
        <v>28</v>
      </c>
      <c r="T148">
        <v>7</v>
      </c>
      <c r="U148">
        <v>3</v>
      </c>
      <c r="V148">
        <v>19</v>
      </c>
    </row>
    <row r="149" spans="1:22" x14ac:dyDescent="0.25">
      <c r="A149" t="s">
        <v>1468</v>
      </c>
      <c r="B149" t="s">
        <v>989</v>
      </c>
      <c r="C149">
        <v>329</v>
      </c>
      <c r="D149" t="s">
        <v>1439</v>
      </c>
      <c r="E149" t="s">
        <v>1440</v>
      </c>
      <c r="F149" t="s">
        <v>1426</v>
      </c>
      <c r="G149" t="s">
        <v>1441</v>
      </c>
      <c r="H149" t="s">
        <v>1469</v>
      </c>
      <c r="I149" t="s">
        <v>1470</v>
      </c>
      <c r="J149">
        <v>10</v>
      </c>
      <c r="K149">
        <v>5</v>
      </c>
      <c r="L149">
        <v>3</v>
      </c>
      <c r="M149">
        <v>15</v>
      </c>
      <c r="N149">
        <v>131</v>
      </c>
      <c r="O149">
        <v>9</v>
      </c>
      <c r="P149">
        <v>53</v>
      </c>
      <c r="Q149">
        <v>31</v>
      </c>
      <c r="R149">
        <v>62</v>
      </c>
      <c r="S149">
        <v>48</v>
      </c>
      <c r="T149">
        <v>30</v>
      </c>
      <c r="U149">
        <v>5</v>
      </c>
      <c r="V149">
        <v>11</v>
      </c>
    </row>
    <row r="150" spans="1:22" x14ac:dyDescent="0.25">
      <c r="A150" t="s">
        <v>1471</v>
      </c>
      <c r="B150" t="s">
        <v>989</v>
      </c>
      <c r="C150">
        <v>347</v>
      </c>
      <c r="D150" t="s">
        <v>1439</v>
      </c>
      <c r="E150" t="s">
        <v>1440</v>
      </c>
      <c r="F150" t="s">
        <v>1426</v>
      </c>
      <c r="G150" t="s">
        <v>1441</v>
      </c>
      <c r="H150" t="s">
        <v>1472</v>
      </c>
      <c r="I150" t="s">
        <v>1473</v>
      </c>
      <c r="J150">
        <v>102</v>
      </c>
      <c r="K150">
        <v>7</v>
      </c>
      <c r="L150">
        <v>2</v>
      </c>
      <c r="M150">
        <v>68</v>
      </c>
      <c r="N150">
        <v>1294</v>
      </c>
      <c r="O150">
        <v>19</v>
      </c>
      <c r="P150">
        <v>183</v>
      </c>
      <c r="Q150">
        <v>78</v>
      </c>
      <c r="R150">
        <v>97</v>
      </c>
      <c r="S150">
        <v>522</v>
      </c>
      <c r="T150">
        <v>291</v>
      </c>
      <c r="U150">
        <v>49</v>
      </c>
      <c r="V150">
        <v>245</v>
      </c>
    </row>
    <row r="151" spans="1:22" x14ac:dyDescent="0.25">
      <c r="A151" t="s">
        <v>1474</v>
      </c>
      <c r="B151" t="s">
        <v>989</v>
      </c>
      <c r="C151">
        <v>180</v>
      </c>
      <c r="D151" t="s">
        <v>1475</v>
      </c>
      <c r="E151" t="s">
        <v>1440</v>
      </c>
      <c r="F151" t="s">
        <v>1281</v>
      </c>
      <c r="G151" t="s">
        <v>993</v>
      </c>
      <c r="H151" t="s">
        <v>1476</v>
      </c>
      <c r="I151" t="s">
        <v>1477</v>
      </c>
      <c r="J151">
        <v>7</v>
      </c>
      <c r="K151">
        <v>9</v>
      </c>
      <c r="L151">
        <v>0</v>
      </c>
      <c r="M151">
        <v>1</v>
      </c>
      <c r="N151">
        <v>23</v>
      </c>
      <c r="O151">
        <v>0</v>
      </c>
      <c r="P151">
        <v>6</v>
      </c>
      <c r="Q151">
        <v>4</v>
      </c>
      <c r="R151">
        <v>5</v>
      </c>
      <c r="S151">
        <v>65</v>
      </c>
      <c r="T151">
        <v>0</v>
      </c>
      <c r="U151">
        <v>0</v>
      </c>
      <c r="V151">
        <v>5</v>
      </c>
    </row>
    <row r="152" spans="1:22" x14ac:dyDescent="0.25">
      <c r="A152" t="s">
        <v>1478</v>
      </c>
      <c r="B152" t="s">
        <v>989</v>
      </c>
      <c r="C152">
        <v>183</v>
      </c>
      <c r="D152" t="s">
        <v>1475</v>
      </c>
      <c r="E152" t="s">
        <v>1440</v>
      </c>
      <c r="F152" t="s">
        <v>1281</v>
      </c>
      <c r="G152" t="s">
        <v>993</v>
      </c>
      <c r="H152" t="s">
        <v>1479</v>
      </c>
      <c r="I152" t="s">
        <v>1480</v>
      </c>
      <c r="J152">
        <v>9</v>
      </c>
      <c r="K152">
        <v>0</v>
      </c>
      <c r="L152">
        <v>2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6</v>
      </c>
      <c r="T152">
        <v>0</v>
      </c>
      <c r="U152">
        <v>0</v>
      </c>
      <c r="V152">
        <v>26</v>
      </c>
    </row>
    <row r="153" spans="1:22" x14ac:dyDescent="0.25">
      <c r="A153" t="s">
        <v>1481</v>
      </c>
      <c r="B153" t="s">
        <v>989</v>
      </c>
      <c r="C153">
        <v>184</v>
      </c>
      <c r="D153" t="s">
        <v>1475</v>
      </c>
      <c r="E153" t="s">
        <v>1440</v>
      </c>
      <c r="F153" t="s">
        <v>1281</v>
      </c>
      <c r="G153" t="s">
        <v>993</v>
      </c>
      <c r="H153" t="s">
        <v>1482</v>
      </c>
      <c r="I153" t="s">
        <v>1483</v>
      </c>
      <c r="J153">
        <v>7</v>
      </c>
      <c r="K153">
        <v>0</v>
      </c>
      <c r="L153">
        <v>0</v>
      </c>
      <c r="M153">
        <v>4</v>
      </c>
      <c r="N153">
        <v>21</v>
      </c>
      <c r="O153">
        <v>0</v>
      </c>
      <c r="P153">
        <v>11</v>
      </c>
      <c r="Q153">
        <v>4</v>
      </c>
      <c r="R153">
        <v>6</v>
      </c>
      <c r="S153">
        <v>23</v>
      </c>
      <c r="T153">
        <v>4</v>
      </c>
      <c r="U153">
        <v>4</v>
      </c>
      <c r="V153">
        <v>10</v>
      </c>
    </row>
    <row r="154" spans="1:22" x14ac:dyDescent="0.25">
      <c r="A154" t="s">
        <v>1484</v>
      </c>
      <c r="B154" t="s">
        <v>989</v>
      </c>
      <c r="C154">
        <v>185</v>
      </c>
      <c r="D154" t="s">
        <v>1475</v>
      </c>
      <c r="E154" t="s">
        <v>1440</v>
      </c>
      <c r="F154" t="s">
        <v>1281</v>
      </c>
      <c r="G154" t="s">
        <v>993</v>
      </c>
      <c r="H154" t="s">
        <v>1485</v>
      </c>
      <c r="I154" t="s">
        <v>1486</v>
      </c>
      <c r="J154">
        <v>2</v>
      </c>
      <c r="K154">
        <v>3</v>
      </c>
      <c r="L154">
        <v>1</v>
      </c>
      <c r="M154">
        <v>1</v>
      </c>
      <c r="N154">
        <v>100</v>
      </c>
      <c r="O154">
        <v>5</v>
      </c>
      <c r="P154">
        <v>15</v>
      </c>
      <c r="Q154">
        <v>11</v>
      </c>
      <c r="R154">
        <v>6</v>
      </c>
      <c r="S154">
        <v>77</v>
      </c>
      <c r="T154">
        <v>4</v>
      </c>
      <c r="U154">
        <v>5</v>
      </c>
      <c r="V154">
        <v>10</v>
      </c>
    </row>
    <row r="155" spans="1:22" x14ac:dyDescent="0.25">
      <c r="A155" t="s">
        <v>1487</v>
      </c>
      <c r="B155" t="s">
        <v>989</v>
      </c>
      <c r="C155">
        <v>189</v>
      </c>
      <c r="D155" t="s">
        <v>1475</v>
      </c>
      <c r="E155" t="s">
        <v>1440</v>
      </c>
      <c r="F155" t="s">
        <v>1294</v>
      </c>
      <c r="G155" t="s">
        <v>993</v>
      </c>
      <c r="H155" t="s">
        <v>1488</v>
      </c>
      <c r="I155" t="s">
        <v>1489</v>
      </c>
      <c r="J155">
        <v>0</v>
      </c>
      <c r="K155">
        <v>1</v>
      </c>
      <c r="L155">
        <v>0</v>
      </c>
      <c r="M155">
        <v>4</v>
      </c>
      <c r="N155">
        <v>19</v>
      </c>
      <c r="O155">
        <v>0</v>
      </c>
      <c r="P155">
        <v>4</v>
      </c>
      <c r="Q155">
        <v>5</v>
      </c>
      <c r="R155">
        <v>16</v>
      </c>
      <c r="S155">
        <v>5</v>
      </c>
      <c r="T155">
        <v>2</v>
      </c>
      <c r="U155">
        <v>1</v>
      </c>
      <c r="V155">
        <v>5</v>
      </c>
    </row>
    <row r="156" spans="1:22" x14ac:dyDescent="0.25">
      <c r="A156" t="s">
        <v>1490</v>
      </c>
      <c r="B156" t="s">
        <v>989</v>
      </c>
      <c r="C156">
        <v>191</v>
      </c>
      <c r="D156" t="s">
        <v>1475</v>
      </c>
      <c r="E156" t="s">
        <v>1440</v>
      </c>
      <c r="F156" t="s">
        <v>1294</v>
      </c>
      <c r="G156" t="s">
        <v>993</v>
      </c>
      <c r="H156" t="s">
        <v>1491</v>
      </c>
      <c r="I156" t="s">
        <v>1492</v>
      </c>
      <c r="J156">
        <v>72</v>
      </c>
      <c r="K156">
        <v>3</v>
      </c>
      <c r="L156">
        <v>11</v>
      </c>
      <c r="M156">
        <v>56</v>
      </c>
      <c r="N156">
        <v>974</v>
      </c>
      <c r="O156">
        <v>15</v>
      </c>
      <c r="P156">
        <v>143</v>
      </c>
      <c r="Q156">
        <v>35</v>
      </c>
      <c r="R156">
        <v>223</v>
      </c>
      <c r="S156">
        <v>376</v>
      </c>
      <c r="T156">
        <v>170</v>
      </c>
      <c r="U156">
        <v>50</v>
      </c>
      <c r="V156">
        <v>151</v>
      </c>
    </row>
    <row r="157" spans="1:22" x14ac:dyDescent="0.25">
      <c r="A157" t="s">
        <v>1493</v>
      </c>
      <c r="B157" t="s">
        <v>989</v>
      </c>
      <c r="C157">
        <v>192</v>
      </c>
      <c r="D157" t="s">
        <v>1475</v>
      </c>
      <c r="E157" t="s">
        <v>1440</v>
      </c>
      <c r="F157" t="s">
        <v>1294</v>
      </c>
      <c r="G157" t="s">
        <v>993</v>
      </c>
      <c r="H157" t="s">
        <v>1494</v>
      </c>
      <c r="I157" t="s">
        <v>1495</v>
      </c>
      <c r="J157">
        <v>3</v>
      </c>
      <c r="K157">
        <v>4</v>
      </c>
      <c r="L157">
        <v>0</v>
      </c>
      <c r="M157">
        <v>0</v>
      </c>
      <c r="N157">
        <v>33</v>
      </c>
      <c r="O157">
        <v>2</v>
      </c>
      <c r="P157">
        <v>4</v>
      </c>
      <c r="Q157">
        <v>0</v>
      </c>
      <c r="R157">
        <v>15</v>
      </c>
      <c r="S157">
        <v>3</v>
      </c>
      <c r="T157">
        <v>3</v>
      </c>
      <c r="U157">
        <v>4</v>
      </c>
      <c r="V157">
        <v>3</v>
      </c>
    </row>
    <row r="158" spans="1:22" x14ac:dyDescent="0.25">
      <c r="A158" t="s">
        <v>1496</v>
      </c>
      <c r="B158" t="s">
        <v>989</v>
      </c>
      <c r="C158">
        <v>197</v>
      </c>
      <c r="D158" t="s">
        <v>1475</v>
      </c>
      <c r="E158" t="s">
        <v>1440</v>
      </c>
      <c r="F158" t="s">
        <v>1301</v>
      </c>
      <c r="G158" t="s">
        <v>993</v>
      </c>
      <c r="H158" t="s">
        <v>1497</v>
      </c>
      <c r="I158" t="s">
        <v>1498</v>
      </c>
      <c r="J158">
        <v>12</v>
      </c>
      <c r="K158">
        <v>2</v>
      </c>
      <c r="L158">
        <v>6</v>
      </c>
      <c r="M158">
        <v>2</v>
      </c>
      <c r="N158">
        <v>165</v>
      </c>
      <c r="O158">
        <v>1</v>
      </c>
      <c r="P158">
        <v>13</v>
      </c>
      <c r="Q158">
        <v>12</v>
      </c>
      <c r="R158">
        <v>27</v>
      </c>
      <c r="S158">
        <v>33</v>
      </c>
      <c r="T158">
        <v>13</v>
      </c>
      <c r="U158">
        <v>4</v>
      </c>
      <c r="V158">
        <v>15</v>
      </c>
    </row>
    <row r="159" spans="1:22" x14ac:dyDescent="0.25">
      <c r="A159" t="s">
        <v>1499</v>
      </c>
      <c r="B159" t="s">
        <v>989</v>
      </c>
      <c r="C159">
        <v>198</v>
      </c>
      <c r="D159" t="s">
        <v>1475</v>
      </c>
      <c r="E159" t="s">
        <v>1440</v>
      </c>
      <c r="F159" t="s">
        <v>1301</v>
      </c>
      <c r="G159" t="s">
        <v>993</v>
      </c>
      <c r="H159" t="s">
        <v>1500</v>
      </c>
      <c r="I159" t="s">
        <v>1501</v>
      </c>
      <c r="J159">
        <v>20</v>
      </c>
      <c r="K159">
        <v>0</v>
      </c>
      <c r="L159">
        <v>2</v>
      </c>
      <c r="M159">
        <v>7</v>
      </c>
      <c r="N159">
        <v>97</v>
      </c>
      <c r="O159">
        <v>3</v>
      </c>
      <c r="P159">
        <v>19</v>
      </c>
      <c r="Q159">
        <v>8</v>
      </c>
      <c r="R159">
        <v>14</v>
      </c>
      <c r="S159">
        <v>112</v>
      </c>
      <c r="T159">
        <v>11</v>
      </c>
      <c r="U159">
        <v>4</v>
      </c>
      <c r="V159">
        <v>13</v>
      </c>
    </row>
    <row r="160" spans="1:22" x14ac:dyDescent="0.25">
      <c r="A160" t="s">
        <v>1502</v>
      </c>
      <c r="B160" t="s">
        <v>989</v>
      </c>
      <c r="C160">
        <v>199</v>
      </c>
      <c r="D160" t="s">
        <v>1475</v>
      </c>
      <c r="E160" t="s">
        <v>1440</v>
      </c>
      <c r="F160" t="s">
        <v>1301</v>
      </c>
      <c r="G160" t="s">
        <v>993</v>
      </c>
      <c r="H160" t="s">
        <v>1503</v>
      </c>
      <c r="I160" t="s">
        <v>1504</v>
      </c>
      <c r="J160">
        <v>4</v>
      </c>
      <c r="K160">
        <v>1</v>
      </c>
      <c r="L160">
        <v>2</v>
      </c>
      <c r="M160">
        <v>0</v>
      </c>
      <c r="N160">
        <v>45</v>
      </c>
      <c r="O160">
        <v>0</v>
      </c>
      <c r="P160">
        <v>12</v>
      </c>
      <c r="Q160">
        <v>3</v>
      </c>
      <c r="R160">
        <v>12</v>
      </c>
      <c r="S160">
        <v>55</v>
      </c>
      <c r="T160">
        <v>13</v>
      </c>
      <c r="U160">
        <v>2</v>
      </c>
      <c r="V160">
        <v>2</v>
      </c>
    </row>
    <row r="161" spans="1:22" x14ac:dyDescent="0.25">
      <c r="A161" t="s">
        <v>1505</v>
      </c>
      <c r="B161" t="s">
        <v>989</v>
      </c>
      <c r="C161">
        <v>200</v>
      </c>
      <c r="D161" t="s">
        <v>1475</v>
      </c>
      <c r="E161" t="s">
        <v>1440</v>
      </c>
      <c r="F161" t="s">
        <v>1301</v>
      </c>
      <c r="G161" t="s">
        <v>993</v>
      </c>
      <c r="H161" t="s">
        <v>1506</v>
      </c>
      <c r="I161" t="s">
        <v>1507</v>
      </c>
      <c r="J161">
        <v>0</v>
      </c>
      <c r="K161">
        <v>0</v>
      </c>
      <c r="L161">
        <v>2</v>
      </c>
      <c r="M161">
        <v>3</v>
      </c>
      <c r="N161">
        <v>38</v>
      </c>
      <c r="O161">
        <v>3</v>
      </c>
      <c r="P161">
        <v>11</v>
      </c>
      <c r="Q161">
        <v>0</v>
      </c>
      <c r="R161">
        <v>17</v>
      </c>
      <c r="S161">
        <v>50</v>
      </c>
      <c r="T161">
        <v>5</v>
      </c>
      <c r="U161">
        <v>0</v>
      </c>
      <c r="V161">
        <v>3</v>
      </c>
    </row>
    <row r="162" spans="1:22" x14ac:dyDescent="0.25">
      <c r="A162" t="s">
        <v>1508</v>
      </c>
      <c r="B162" t="s">
        <v>989</v>
      </c>
      <c r="C162">
        <v>201</v>
      </c>
      <c r="D162" t="s">
        <v>1475</v>
      </c>
      <c r="E162" t="s">
        <v>1440</v>
      </c>
      <c r="F162" t="s">
        <v>1301</v>
      </c>
      <c r="G162" t="s">
        <v>993</v>
      </c>
      <c r="H162" t="s">
        <v>1509</v>
      </c>
      <c r="I162" t="s">
        <v>1510</v>
      </c>
      <c r="J162">
        <v>12</v>
      </c>
      <c r="K162">
        <v>3</v>
      </c>
      <c r="L162">
        <v>2</v>
      </c>
      <c r="M162">
        <v>4</v>
      </c>
      <c r="N162">
        <v>50</v>
      </c>
      <c r="O162">
        <v>0</v>
      </c>
      <c r="P162">
        <v>13</v>
      </c>
      <c r="Q162">
        <v>7</v>
      </c>
      <c r="R162">
        <v>16</v>
      </c>
      <c r="S162">
        <v>37</v>
      </c>
      <c r="T162">
        <v>6</v>
      </c>
      <c r="U162">
        <v>6</v>
      </c>
      <c r="V162">
        <v>4</v>
      </c>
    </row>
    <row r="163" spans="1:22" x14ac:dyDescent="0.25">
      <c r="A163" t="s">
        <v>1511</v>
      </c>
      <c r="B163" t="s">
        <v>989</v>
      </c>
      <c r="C163">
        <v>202</v>
      </c>
      <c r="D163" t="s">
        <v>1475</v>
      </c>
      <c r="E163" t="s">
        <v>1440</v>
      </c>
      <c r="F163" t="s">
        <v>1301</v>
      </c>
      <c r="G163" t="s">
        <v>993</v>
      </c>
      <c r="H163" t="s">
        <v>1512</v>
      </c>
      <c r="I163" t="s">
        <v>1513</v>
      </c>
      <c r="J163">
        <v>2</v>
      </c>
      <c r="K163">
        <v>4</v>
      </c>
      <c r="L163">
        <v>0</v>
      </c>
      <c r="M163">
        <v>1</v>
      </c>
      <c r="N163">
        <v>9</v>
      </c>
      <c r="O163">
        <v>0</v>
      </c>
      <c r="P163">
        <v>1</v>
      </c>
      <c r="Q163">
        <v>0</v>
      </c>
      <c r="R163">
        <v>4</v>
      </c>
      <c r="S163">
        <v>3</v>
      </c>
      <c r="T163">
        <v>0</v>
      </c>
      <c r="U163">
        <v>0</v>
      </c>
      <c r="V163">
        <v>3</v>
      </c>
    </row>
    <row r="164" spans="1:22" x14ac:dyDescent="0.25">
      <c r="A164" t="s">
        <v>1514</v>
      </c>
      <c r="B164" t="s">
        <v>989</v>
      </c>
      <c r="C164">
        <v>204</v>
      </c>
      <c r="D164" t="s">
        <v>1475</v>
      </c>
      <c r="E164" t="s">
        <v>1440</v>
      </c>
      <c r="F164" t="s">
        <v>1301</v>
      </c>
      <c r="G164" t="s">
        <v>993</v>
      </c>
      <c r="H164" t="s">
        <v>1515</v>
      </c>
      <c r="I164" t="s">
        <v>1516</v>
      </c>
      <c r="J164">
        <v>10</v>
      </c>
      <c r="K164">
        <v>0</v>
      </c>
      <c r="L164">
        <v>1</v>
      </c>
      <c r="M164">
        <v>1</v>
      </c>
      <c r="N164">
        <v>44</v>
      </c>
      <c r="O164">
        <v>2</v>
      </c>
      <c r="P164">
        <v>11</v>
      </c>
      <c r="Q164">
        <v>3</v>
      </c>
      <c r="R164">
        <v>25</v>
      </c>
      <c r="S164">
        <v>25</v>
      </c>
      <c r="T164">
        <v>18</v>
      </c>
      <c r="U164">
        <v>4</v>
      </c>
      <c r="V164">
        <v>6</v>
      </c>
    </row>
    <row r="165" spans="1:22" x14ac:dyDescent="0.25">
      <c r="A165" t="s">
        <v>1517</v>
      </c>
      <c r="B165" t="s">
        <v>989</v>
      </c>
      <c r="C165">
        <v>205</v>
      </c>
      <c r="D165" t="s">
        <v>1475</v>
      </c>
      <c r="E165" t="s">
        <v>1440</v>
      </c>
      <c r="F165" t="s">
        <v>1301</v>
      </c>
      <c r="G165" t="s">
        <v>993</v>
      </c>
      <c r="H165" t="s">
        <v>1518</v>
      </c>
      <c r="I165" t="s">
        <v>1519</v>
      </c>
      <c r="J165">
        <v>32</v>
      </c>
      <c r="K165">
        <v>0</v>
      </c>
      <c r="L165">
        <v>1</v>
      </c>
      <c r="M165">
        <v>36</v>
      </c>
      <c r="N165">
        <v>783</v>
      </c>
      <c r="O165">
        <v>17</v>
      </c>
      <c r="P165">
        <v>118</v>
      </c>
      <c r="Q165">
        <v>64</v>
      </c>
      <c r="R165">
        <v>70</v>
      </c>
      <c r="S165">
        <v>279</v>
      </c>
      <c r="T165">
        <v>72</v>
      </c>
      <c r="U165">
        <v>80</v>
      </c>
      <c r="V165">
        <v>117</v>
      </c>
    </row>
    <row r="166" spans="1:22" x14ac:dyDescent="0.25">
      <c r="A166" t="s">
        <v>1520</v>
      </c>
      <c r="B166" t="s">
        <v>989</v>
      </c>
      <c r="C166">
        <v>207</v>
      </c>
      <c r="D166" t="s">
        <v>1475</v>
      </c>
      <c r="E166" t="s">
        <v>1440</v>
      </c>
      <c r="F166" t="s">
        <v>1301</v>
      </c>
      <c r="G166" t="s">
        <v>993</v>
      </c>
      <c r="H166" t="s">
        <v>1521</v>
      </c>
      <c r="I166" t="s">
        <v>1522</v>
      </c>
      <c r="J166">
        <v>64</v>
      </c>
      <c r="K166">
        <v>0</v>
      </c>
      <c r="L166">
        <v>8</v>
      </c>
      <c r="M166">
        <v>30</v>
      </c>
      <c r="N166">
        <v>378</v>
      </c>
      <c r="O166">
        <v>0</v>
      </c>
      <c r="P166">
        <v>38</v>
      </c>
      <c r="Q166">
        <v>2</v>
      </c>
      <c r="R166">
        <v>98</v>
      </c>
      <c r="S166">
        <v>87</v>
      </c>
      <c r="T166">
        <v>22</v>
      </c>
      <c r="U166">
        <v>9</v>
      </c>
      <c r="V166">
        <v>79</v>
      </c>
    </row>
    <row r="167" spans="1:22" x14ac:dyDescent="0.25">
      <c r="A167" t="s">
        <v>1523</v>
      </c>
      <c r="B167" t="s">
        <v>989</v>
      </c>
      <c r="C167">
        <v>208</v>
      </c>
      <c r="D167" t="s">
        <v>1475</v>
      </c>
      <c r="E167" t="s">
        <v>1440</v>
      </c>
      <c r="F167" t="s">
        <v>1301</v>
      </c>
      <c r="G167" t="s">
        <v>993</v>
      </c>
      <c r="H167" t="s">
        <v>1524</v>
      </c>
      <c r="I167" t="s">
        <v>1525</v>
      </c>
      <c r="J167">
        <v>5</v>
      </c>
      <c r="K167">
        <v>0</v>
      </c>
      <c r="L167">
        <v>2</v>
      </c>
      <c r="M167">
        <v>5</v>
      </c>
      <c r="N167">
        <v>68</v>
      </c>
      <c r="O167">
        <v>0</v>
      </c>
      <c r="P167">
        <v>10</v>
      </c>
      <c r="Q167">
        <v>6</v>
      </c>
      <c r="R167">
        <v>4</v>
      </c>
      <c r="S167">
        <v>12</v>
      </c>
      <c r="T167">
        <v>15</v>
      </c>
      <c r="U167">
        <v>3</v>
      </c>
      <c r="V167">
        <v>24</v>
      </c>
    </row>
    <row r="168" spans="1:22" x14ac:dyDescent="0.25">
      <c r="A168" t="s">
        <v>1526</v>
      </c>
      <c r="B168" t="s">
        <v>989</v>
      </c>
      <c r="C168">
        <v>210</v>
      </c>
      <c r="D168" t="s">
        <v>1475</v>
      </c>
      <c r="E168" t="s">
        <v>1440</v>
      </c>
      <c r="F168" t="s">
        <v>1301</v>
      </c>
      <c r="G168" t="s">
        <v>993</v>
      </c>
      <c r="H168" t="s">
        <v>1527</v>
      </c>
      <c r="I168" t="s">
        <v>1528</v>
      </c>
      <c r="J168">
        <v>16</v>
      </c>
      <c r="K168">
        <v>0</v>
      </c>
      <c r="L168">
        <v>0</v>
      </c>
      <c r="M168">
        <v>2</v>
      </c>
      <c r="N168">
        <v>26</v>
      </c>
      <c r="O168">
        <v>0</v>
      </c>
      <c r="P168">
        <v>7</v>
      </c>
      <c r="Q168">
        <v>0</v>
      </c>
      <c r="R168">
        <v>4</v>
      </c>
      <c r="S168">
        <v>32</v>
      </c>
      <c r="T168">
        <v>9</v>
      </c>
      <c r="U168">
        <v>0</v>
      </c>
      <c r="V168">
        <v>22</v>
      </c>
    </row>
    <row r="169" spans="1:22" x14ac:dyDescent="0.25">
      <c r="A169" t="s">
        <v>1529</v>
      </c>
      <c r="B169" t="s">
        <v>989</v>
      </c>
      <c r="C169">
        <v>211</v>
      </c>
      <c r="D169" t="s">
        <v>1475</v>
      </c>
      <c r="E169" t="s">
        <v>1440</v>
      </c>
      <c r="F169" t="s">
        <v>1301</v>
      </c>
      <c r="G169" t="s">
        <v>993</v>
      </c>
      <c r="H169" t="s">
        <v>1530</v>
      </c>
      <c r="I169" t="s">
        <v>1531</v>
      </c>
      <c r="J169">
        <v>14</v>
      </c>
      <c r="K169">
        <v>1</v>
      </c>
      <c r="L169">
        <v>3</v>
      </c>
      <c r="M169">
        <v>14</v>
      </c>
      <c r="N169">
        <v>246</v>
      </c>
      <c r="O169">
        <v>0</v>
      </c>
      <c r="P169">
        <v>21</v>
      </c>
      <c r="Q169">
        <v>12</v>
      </c>
      <c r="R169">
        <v>15</v>
      </c>
      <c r="S169">
        <v>90</v>
      </c>
      <c r="T169">
        <v>15</v>
      </c>
      <c r="U169">
        <v>8</v>
      </c>
      <c r="V169">
        <v>65</v>
      </c>
    </row>
    <row r="170" spans="1:22" x14ac:dyDescent="0.25">
      <c r="A170" t="s">
        <v>1532</v>
      </c>
      <c r="B170" t="s">
        <v>989</v>
      </c>
      <c r="C170">
        <v>212</v>
      </c>
      <c r="D170" t="s">
        <v>1475</v>
      </c>
      <c r="E170" t="s">
        <v>1440</v>
      </c>
      <c r="F170" t="s">
        <v>1301</v>
      </c>
      <c r="G170" t="s">
        <v>993</v>
      </c>
      <c r="H170" t="s">
        <v>1533</v>
      </c>
      <c r="I170" t="s">
        <v>1534</v>
      </c>
      <c r="J170">
        <v>0</v>
      </c>
      <c r="K170">
        <v>0</v>
      </c>
      <c r="L170">
        <v>0</v>
      </c>
      <c r="M170">
        <v>0</v>
      </c>
      <c r="N170">
        <v>1</v>
      </c>
      <c r="O170">
        <v>0</v>
      </c>
      <c r="P170">
        <v>0</v>
      </c>
      <c r="Q170">
        <v>0</v>
      </c>
      <c r="R170">
        <v>1</v>
      </c>
      <c r="S170">
        <v>0</v>
      </c>
      <c r="T170">
        <v>0</v>
      </c>
      <c r="U170">
        <v>3</v>
      </c>
      <c r="V170">
        <v>63</v>
      </c>
    </row>
    <row r="171" spans="1:22" x14ac:dyDescent="0.25">
      <c r="A171" t="s">
        <v>1535</v>
      </c>
      <c r="B171" t="s">
        <v>989</v>
      </c>
      <c r="C171">
        <v>213</v>
      </c>
      <c r="D171" t="s">
        <v>1475</v>
      </c>
      <c r="E171" t="s">
        <v>1440</v>
      </c>
      <c r="F171" t="s">
        <v>1301</v>
      </c>
      <c r="G171" t="s">
        <v>993</v>
      </c>
      <c r="H171" t="s">
        <v>1536</v>
      </c>
      <c r="I171" t="s">
        <v>1537</v>
      </c>
      <c r="J171">
        <v>0</v>
      </c>
      <c r="K171">
        <v>0</v>
      </c>
      <c r="L171">
        <v>0</v>
      </c>
      <c r="M171">
        <v>0</v>
      </c>
      <c r="N171">
        <v>12</v>
      </c>
      <c r="O171">
        <v>0</v>
      </c>
      <c r="P171">
        <v>3</v>
      </c>
      <c r="Q171">
        <v>0</v>
      </c>
      <c r="R171">
        <v>3</v>
      </c>
      <c r="S171">
        <v>6</v>
      </c>
      <c r="T171">
        <v>1</v>
      </c>
      <c r="U171">
        <v>0</v>
      </c>
      <c r="V171">
        <v>24</v>
      </c>
    </row>
    <row r="172" spans="1:22" x14ac:dyDescent="0.25">
      <c r="A172" t="s">
        <v>1538</v>
      </c>
      <c r="B172" t="s">
        <v>989</v>
      </c>
      <c r="C172">
        <v>218</v>
      </c>
      <c r="D172" t="s">
        <v>1475</v>
      </c>
      <c r="E172" t="s">
        <v>1440</v>
      </c>
      <c r="F172" t="s">
        <v>1335</v>
      </c>
      <c r="G172" t="s">
        <v>993</v>
      </c>
      <c r="H172" t="s">
        <v>1539</v>
      </c>
      <c r="I172" t="s">
        <v>1540</v>
      </c>
      <c r="J172">
        <v>56</v>
      </c>
      <c r="K172">
        <v>0</v>
      </c>
      <c r="L172">
        <v>10</v>
      </c>
      <c r="M172">
        <v>29</v>
      </c>
      <c r="N172">
        <v>998</v>
      </c>
      <c r="O172">
        <v>15</v>
      </c>
      <c r="P172">
        <v>91</v>
      </c>
      <c r="Q172">
        <v>80</v>
      </c>
      <c r="R172">
        <v>275</v>
      </c>
      <c r="S172">
        <v>990</v>
      </c>
      <c r="T172">
        <v>103</v>
      </c>
      <c r="U172">
        <v>229</v>
      </c>
      <c r="V172">
        <v>154</v>
      </c>
    </row>
    <row r="173" spans="1:22" x14ac:dyDescent="0.25">
      <c r="A173" t="s">
        <v>1541</v>
      </c>
      <c r="B173" t="s">
        <v>989</v>
      </c>
      <c r="C173">
        <v>219</v>
      </c>
      <c r="D173" t="s">
        <v>1475</v>
      </c>
      <c r="E173" t="s">
        <v>1440</v>
      </c>
      <c r="F173" t="s">
        <v>1335</v>
      </c>
      <c r="G173" t="s">
        <v>993</v>
      </c>
      <c r="H173" t="s">
        <v>1542</v>
      </c>
      <c r="I173" t="s">
        <v>1543</v>
      </c>
      <c r="J173">
        <v>82</v>
      </c>
      <c r="K173">
        <v>5</v>
      </c>
      <c r="L173">
        <v>2</v>
      </c>
      <c r="M173">
        <v>29</v>
      </c>
      <c r="N173">
        <v>788</v>
      </c>
      <c r="O173">
        <v>9</v>
      </c>
      <c r="P173">
        <v>108</v>
      </c>
      <c r="Q173">
        <v>50</v>
      </c>
      <c r="R173">
        <v>140</v>
      </c>
      <c r="S173">
        <v>358</v>
      </c>
      <c r="T173">
        <v>138</v>
      </c>
      <c r="U173">
        <v>48</v>
      </c>
      <c r="V173">
        <v>82</v>
      </c>
    </row>
    <row r="174" spans="1:22" x14ac:dyDescent="0.25">
      <c r="A174" t="s">
        <v>1544</v>
      </c>
      <c r="B174" t="s">
        <v>989</v>
      </c>
      <c r="C174">
        <v>220</v>
      </c>
      <c r="D174" t="s">
        <v>1475</v>
      </c>
      <c r="E174" t="s">
        <v>1440</v>
      </c>
      <c r="F174" t="s">
        <v>1335</v>
      </c>
      <c r="G174" t="s">
        <v>993</v>
      </c>
      <c r="H174" t="s">
        <v>1545</v>
      </c>
      <c r="I174" t="s">
        <v>1546</v>
      </c>
      <c r="J174">
        <v>59</v>
      </c>
      <c r="K174">
        <v>1</v>
      </c>
      <c r="L174">
        <v>11</v>
      </c>
      <c r="M174">
        <v>34</v>
      </c>
      <c r="N174">
        <v>856</v>
      </c>
      <c r="O174">
        <v>11</v>
      </c>
      <c r="P174">
        <v>79</v>
      </c>
      <c r="Q174">
        <v>34</v>
      </c>
      <c r="R174">
        <v>193</v>
      </c>
      <c r="S174">
        <v>665</v>
      </c>
      <c r="T174">
        <v>138</v>
      </c>
      <c r="U174">
        <v>70</v>
      </c>
      <c r="V174">
        <v>234</v>
      </c>
    </row>
    <row r="175" spans="1:22" x14ac:dyDescent="0.25">
      <c r="A175" t="s">
        <v>1547</v>
      </c>
      <c r="B175" t="s">
        <v>989</v>
      </c>
      <c r="C175">
        <v>221</v>
      </c>
      <c r="D175" t="s">
        <v>1475</v>
      </c>
      <c r="E175" t="s">
        <v>1440</v>
      </c>
      <c r="F175" t="s">
        <v>1335</v>
      </c>
      <c r="G175" t="s">
        <v>993</v>
      </c>
      <c r="H175" t="s">
        <v>1548</v>
      </c>
      <c r="I175" t="s">
        <v>1549</v>
      </c>
      <c r="J175">
        <v>67</v>
      </c>
      <c r="K175">
        <v>10</v>
      </c>
      <c r="L175">
        <v>8</v>
      </c>
      <c r="M175">
        <v>31</v>
      </c>
      <c r="N175">
        <v>708</v>
      </c>
      <c r="O175">
        <v>12</v>
      </c>
      <c r="P175">
        <v>84</v>
      </c>
      <c r="Q175">
        <v>41</v>
      </c>
      <c r="R175">
        <v>166</v>
      </c>
      <c r="S175">
        <v>370</v>
      </c>
      <c r="T175">
        <v>143</v>
      </c>
      <c r="U175">
        <v>27</v>
      </c>
      <c r="V175">
        <v>87</v>
      </c>
    </row>
    <row r="176" spans="1:22" x14ac:dyDescent="0.25">
      <c r="A176" t="s">
        <v>1550</v>
      </c>
      <c r="B176" t="s">
        <v>989</v>
      </c>
      <c r="C176">
        <v>222</v>
      </c>
      <c r="D176" t="s">
        <v>1475</v>
      </c>
      <c r="E176" t="s">
        <v>1440</v>
      </c>
      <c r="F176" t="s">
        <v>1335</v>
      </c>
      <c r="G176" t="s">
        <v>993</v>
      </c>
      <c r="H176" t="s">
        <v>1551</v>
      </c>
      <c r="I176" t="s">
        <v>1552</v>
      </c>
      <c r="J176">
        <v>59</v>
      </c>
      <c r="K176">
        <v>12</v>
      </c>
      <c r="L176">
        <v>6</v>
      </c>
      <c r="M176">
        <v>36</v>
      </c>
      <c r="N176">
        <v>732</v>
      </c>
      <c r="O176">
        <v>6</v>
      </c>
      <c r="P176">
        <v>91</v>
      </c>
      <c r="Q176">
        <v>40</v>
      </c>
      <c r="R176">
        <v>156</v>
      </c>
      <c r="S176">
        <v>1201</v>
      </c>
      <c r="T176">
        <v>178</v>
      </c>
      <c r="U176">
        <v>57</v>
      </c>
      <c r="V176">
        <v>186</v>
      </c>
    </row>
    <row r="177" spans="1:22" x14ac:dyDescent="0.25">
      <c r="A177" t="s">
        <v>1553</v>
      </c>
      <c r="B177" t="s">
        <v>989</v>
      </c>
      <c r="C177">
        <v>223</v>
      </c>
      <c r="D177" t="s">
        <v>1475</v>
      </c>
      <c r="E177" t="s">
        <v>1440</v>
      </c>
      <c r="F177" t="s">
        <v>1335</v>
      </c>
      <c r="G177" t="s">
        <v>993</v>
      </c>
      <c r="H177" t="s">
        <v>1554</v>
      </c>
      <c r="I177" t="s">
        <v>1555</v>
      </c>
      <c r="J177">
        <v>32</v>
      </c>
      <c r="K177">
        <v>5</v>
      </c>
      <c r="L177">
        <v>1</v>
      </c>
      <c r="M177">
        <v>19</v>
      </c>
      <c r="N177">
        <v>283</v>
      </c>
      <c r="O177">
        <v>4</v>
      </c>
      <c r="P177">
        <v>71</v>
      </c>
      <c r="Q177">
        <v>26</v>
      </c>
      <c r="R177">
        <v>112</v>
      </c>
      <c r="S177">
        <v>92</v>
      </c>
      <c r="T177">
        <v>48</v>
      </c>
      <c r="U177">
        <v>40</v>
      </c>
      <c r="V177">
        <v>41</v>
      </c>
    </row>
    <row r="178" spans="1:22" x14ac:dyDescent="0.25">
      <c r="A178" t="s">
        <v>1556</v>
      </c>
      <c r="B178" t="s">
        <v>989</v>
      </c>
      <c r="C178">
        <v>224</v>
      </c>
      <c r="D178" t="s">
        <v>1475</v>
      </c>
      <c r="E178" t="s">
        <v>1440</v>
      </c>
      <c r="F178" t="s">
        <v>1335</v>
      </c>
      <c r="G178" t="s">
        <v>993</v>
      </c>
      <c r="H178" t="s">
        <v>1557</v>
      </c>
      <c r="I178" t="s">
        <v>1558</v>
      </c>
      <c r="J178">
        <v>104</v>
      </c>
      <c r="K178">
        <v>9</v>
      </c>
      <c r="L178">
        <v>16</v>
      </c>
      <c r="M178">
        <v>44</v>
      </c>
      <c r="N178">
        <v>961</v>
      </c>
      <c r="O178">
        <v>7</v>
      </c>
      <c r="P178">
        <v>112</v>
      </c>
      <c r="Q178">
        <v>40</v>
      </c>
      <c r="R178">
        <v>159</v>
      </c>
      <c r="S178">
        <v>356</v>
      </c>
      <c r="T178">
        <v>120</v>
      </c>
      <c r="U178">
        <v>90</v>
      </c>
      <c r="V178">
        <v>140</v>
      </c>
    </row>
    <row r="179" spans="1:22" x14ac:dyDescent="0.25">
      <c r="A179" t="s">
        <v>1559</v>
      </c>
      <c r="B179" t="s">
        <v>989</v>
      </c>
      <c r="C179">
        <v>225</v>
      </c>
      <c r="D179" t="s">
        <v>1475</v>
      </c>
      <c r="E179" t="s">
        <v>1440</v>
      </c>
      <c r="F179" t="s">
        <v>1335</v>
      </c>
      <c r="G179" t="s">
        <v>993</v>
      </c>
      <c r="H179" t="s">
        <v>1560</v>
      </c>
      <c r="I179" t="s">
        <v>1561</v>
      </c>
      <c r="J179">
        <v>63</v>
      </c>
      <c r="K179">
        <v>3</v>
      </c>
      <c r="L179">
        <v>8</v>
      </c>
      <c r="M179">
        <v>28</v>
      </c>
      <c r="N179">
        <v>703</v>
      </c>
      <c r="O179">
        <v>3</v>
      </c>
      <c r="P179">
        <v>83</v>
      </c>
      <c r="Q179">
        <v>31</v>
      </c>
      <c r="R179">
        <v>123</v>
      </c>
      <c r="S179">
        <v>315</v>
      </c>
      <c r="T179">
        <v>109</v>
      </c>
      <c r="U179">
        <v>66</v>
      </c>
      <c r="V179">
        <v>66</v>
      </c>
    </row>
    <row r="180" spans="1:22" x14ac:dyDescent="0.25">
      <c r="A180" t="s">
        <v>1562</v>
      </c>
      <c r="B180" t="s">
        <v>989</v>
      </c>
      <c r="C180">
        <v>226</v>
      </c>
      <c r="D180" t="s">
        <v>1475</v>
      </c>
      <c r="E180" t="s">
        <v>1440</v>
      </c>
      <c r="F180" t="s">
        <v>1335</v>
      </c>
      <c r="G180" t="s">
        <v>993</v>
      </c>
      <c r="H180" t="s">
        <v>1563</v>
      </c>
      <c r="I180" t="s">
        <v>1564</v>
      </c>
      <c r="J180">
        <v>39</v>
      </c>
      <c r="K180">
        <v>1</v>
      </c>
      <c r="L180">
        <v>5</v>
      </c>
      <c r="M180">
        <v>27</v>
      </c>
      <c r="N180">
        <v>574</v>
      </c>
      <c r="O180">
        <v>9</v>
      </c>
      <c r="P180">
        <v>62</v>
      </c>
      <c r="Q180">
        <v>28</v>
      </c>
      <c r="R180">
        <v>87</v>
      </c>
      <c r="S180">
        <v>364</v>
      </c>
      <c r="T180">
        <v>75</v>
      </c>
      <c r="U180">
        <v>23</v>
      </c>
      <c r="V180">
        <v>61</v>
      </c>
    </row>
    <row r="181" spans="1:22" x14ac:dyDescent="0.25">
      <c r="A181" t="s">
        <v>1565</v>
      </c>
      <c r="B181" t="s">
        <v>989</v>
      </c>
      <c r="C181">
        <v>227</v>
      </c>
      <c r="D181" t="s">
        <v>1475</v>
      </c>
      <c r="E181" t="s">
        <v>1440</v>
      </c>
      <c r="F181" t="s">
        <v>1335</v>
      </c>
      <c r="G181" t="s">
        <v>993</v>
      </c>
      <c r="H181" t="s">
        <v>1566</v>
      </c>
      <c r="I181" t="s">
        <v>1567</v>
      </c>
      <c r="J181">
        <v>76</v>
      </c>
      <c r="K181">
        <v>5</v>
      </c>
      <c r="L181">
        <v>7</v>
      </c>
      <c r="M181">
        <v>33</v>
      </c>
      <c r="N181">
        <v>660</v>
      </c>
      <c r="O181">
        <v>7</v>
      </c>
      <c r="P181">
        <v>82</v>
      </c>
      <c r="Q181">
        <v>19</v>
      </c>
      <c r="R181">
        <v>127</v>
      </c>
      <c r="S181">
        <v>222</v>
      </c>
      <c r="T181">
        <v>71</v>
      </c>
      <c r="U181">
        <v>29</v>
      </c>
      <c r="V181">
        <v>144</v>
      </c>
    </row>
    <row r="182" spans="1:22" x14ac:dyDescent="0.25">
      <c r="A182" t="s">
        <v>1568</v>
      </c>
      <c r="B182" t="s">
        <v>989</v>
      </c>
      <c r="C182">
        <v>228</v>
      </c>
      <c r="D182" t="s">
        <v>1475</v>
      </c>
      <c r="E182" t="s">
        <v>1440</v>
      </c>
      <c r="F182" t="s">
        <v>1335</v>
      </c>
      <c r="G182" t="s">
        <v>993</v>
      </c>
      <c r="H182" t="s">
        <v>1569</v>
      </c>
      <c r="I182" t="s">
        <v>1570</v>
      </c>
      <c r="J182">
        <v>110</v>
      </c>
      <c r="K182">
        <v>8</v>
      </c>
      <c r="L182">
        <v>8</v>
      </c>
      <c r="M182">
        <v>32</v>
      </c>
      <c r="N182">
        <v>1136</v>
      </c>
      <c r="O182">
        <v>16</v>
      </c>
      <c r="P182">
        <v>91</v>
      </c>
      <c r="Q182">
        <v>42</v>
      </c>
      <c r="R182">
        <v>160</v>
      </c>
      <c r="S182">
        <v>367</v>
      </c>
      <c r="T182">
        <v>95</v>
      </c>
      <c r="U182">
        <v>38</v>
      </c>
      <c r="V182">
        <v>54</v>
      </c>
    </row>
    <row r="183" spans="1:22" x14ac:dyDescent="0.25">
      <c r="A183" t="s">
        <v>1571</v>
      </c>
      <c r="B183" t="s">
        <v>989</v>
      </c>
      <c r="C183">
        <v>229</v>
      </c>
      <c r="D183" t="s">
        <v>1475</v>
      </c>
      <c r="E183" t="s">
        <v>1440</v>
      </c>
      <c r="F183" t="s">
        <v>1335</v>
      </c>
      <c r="G183" t="s">
        <v>993</v>
      </c>
      <c r="H183" t="s">
        <v>1572</v>
      </c>
      <c r="I183" t="s">
        <v>1573</v>
      </c>
      <c r="J183">
        <v>2</v>
      </c>
      <c r="K183">
        <v>5</v>
      </c>
      <c r="L183">
        <v>0</v>
      </c>
      <c r="M183">
        <v>3</v>
      </c>
      <c r="N183">
        <v>37</v>
      </c>
      <c r="O183">
        <v>0</v>
      </c>
      <c r="P183">
        <v>9</v>
      </c>
      <c r="Q183">
        <v>3</v>
      </c>
      <c r="R183">
        <v>38</v>
      </c>
      <c r="S183">
        <v>39</v>
      </c>
      <c r="T183">
        <v>13</v>
      </c>
      <c r="U183">
        <v>0</v>
      </c>
      <c r="V183">
        <v>22</v>
      </c>
    </row>
    <row r="184" spans="1:22" x14ac:dyDescent="0.25">
      <c r="A184" t="s">
        <v>1574</v>
      </c>
      <c r="B184" t="s">
        <v>989</v>
      </c>
      <c r="C184">
        <v>230</v>
      </c>
      <c r="D184" t="s">
        <v>1475</v>
      </c>
      <c r="E184" t="s">
        <v>1440</v>
      </c>
      <c r="F184" t="s">
        <v>1335</v>
      </c>
      <c r="G184" t="s">
        <v>993</v>
      </c>
      <c r="H184" t="s">
        <v>1575</v>
      </c>
      <c r="I184" t="s">
        <v>1576</v>
      </c>
      <c r="J184">
        <v>139</v>
      </c>
      <c r="K184">
        <v>11</v>
      </c>
      <c r="L184">
        <v>11</v>
      </c>
      <c r="M184">
        <v>94</v>
      </c>
      <c r="N184">
        <v>1265</v>
      </c>
      <c r="O184">
        <v>44</v>
      </c>
      <c r="P184">
        <v>179</v>
      </c>
      <c r="Q184">
        <v>27</v>
      </c>
      <c r="R184">
        <v>281</v>
      </c>
      <c r="S184">
        <v>770</v>
      </c>
      <c r="T184">
        <v>110</v>
      </c>
      <c r="U184">
        <v>112</v>
      </c>
      <c r="V184">
        <v>152</v>
      </c>
    </row>
    <row r="185" spans="1:22" x14ac:dyDescent="0.25">
      <c r="A185" t="s">
        <v>1577</v>
      </c>
      <c r="B185" t="s">
        <v>989</v>
      </c>
      <c r="C185">
        <v>231</v>
      </c>
      <c r="D185" t="s">
        <v>1475</v>
      </c>
      <c r="E185" t="s">
        <v>1440</v>
      </c>
      <c r="F185" t="s">
        <v>1335</v>
      </c>
      <c r="G185" t="s">
        <v>993</v>
      </c>
      <c r="H185" t="s">
        <v>1578</v>
      </c>
      <c r="I185" t="s">
        <v>1579</v>
      </c>
      <c r="J185">
        <v>20</v>
      </c>
      <c r="K185">
        <v>7</v>
      </c>
      <c r="L185">
        <v>1</v>
      </c>
      <c r="M185">
        <v>12</v>
      </c>
      <c r="N185">
        <v>355</v>
      </c>
      <c r="O185">
        <v>1</v>
      </c>
      <c r="P185">
        <v>40</v>
      </c>
      <c r="Q185">
        <v>14</v>
      </c>
      <c r="R185">
        <v>76</v>
      </c>
      <c r="S185">
        <v>38</v>
      </c>
      <c r="T185">
        <v>38</v>
      </c>
      <c r="U185">
        <v>50</v>
      </c>
      <c r="V185">
        <v>33</v>
      </c>
    </row>
    <row r="186" spans="1:22" x14ac:dyDescent="0.25">
      <c r="A186" t="s">
        <v>1580</v>
      </c>
      <c r="B186" t="s">
        <v>989</v>
      </c>
      <c r="C186">
        <v>232</v>
      </c>
      <c r="D186" t="s">
        <v>1475</v>
      </c>
      <c r="E186" t="s">
        <v>1440</v>
      </c>
      <c r="F186" t="s">
        <v>1335</v>
      </c>
      <c r="G186" t="s">
        <v>993</v>
      </c>
      <c r="H186" t="s">
        <v>1581</v>
      </c>
      <c r="I186" t="s">
        <v>1582</v>
      </c>
      <c r="J186">
        <v>33</v>
      </c>
      <c r="K186">
        <v>1</v>
      </c>
      <c r="L186">
        <v>15</v>
      </c>
      <c r="M186">
        <v>32</v>
      </c>
      <c r="N186">
        <v>746</v>
      </c>
      <c r="O186">
        <v>15</v>
      </c>
      <c r="P186">
        <v>87</v>
      </c>
      <c r="Q186">
        <v>45</v>
      </c>
      <c r="R186">
        <v>99</v>
      </c>
      <c r="S186">
        <v>295</v>
      </c>
      <c r="T186">
        <v>77</v>
      </c>
      <c r="U186">
        <v>102</v>
      </c>
      <c r="V186">
        <v>116</v>
      </c>
    </row>
    <row r="187" spans="1:22" x14ac:dyDescent="0.25">
      <c r="A187" t="s">
        <v>1583</v>
      </c>
      <c r="B187" t="s">
        <v>989</v>
      </c>
      <c r="C187">
        <v>233</v>
      </c>
      <c r="D187" t="s">
        <v>1475</v>
      </c>
      <c r="E187" t="s">
        <v>1440</v>
      </c>
      <c r="F187" t="s">
        <v>1335</v>
      </c>
      <c r="G187" t="s">
        <v>993</v>
      </c>
      <c r="H187" t="s">
        <v>1584</v>
      </c>
      <c r="I187" t="s">
        <v>1585</v>
      </c>
      <c r="J187">
        <v>59</v>
      </c>
      <c r="K187">
        <v>5</v>
      </c>
      <c r="L187">
        <v>5</v>
      </c>
      <c r="M187">
        <v>30</v>
      </c>
      <c r="N187">
        <v>662</v>
      </c>
      <c r="O187">
        <v>12</v>
      </c>
      <c r="P187">
        <v>80</v>
      </c>
      <c r="Q187">
        <v>42</v>
      </c>
      <c r="R187">
        <v>121</v>
      </c>
      <c r="S187">
        <v>285</v>
      </c>
      <c r="T187">
        <v>54</v>
      </c>
      <c r="U187">
        <v>97</v>
      </c>
      <c r="V187">
        <v>70</v>
      </c>
    </row>
    <row r="188" spans="1:22" x14ac:dyDescent="0.25">
      <c r="A188" t="s">
        <v>1586</v>
      </c>
      <c r="B188" t="s">
        <v>989</v>
      </c>
      <c r="C188">
        <v>234</v>
      </c>
      <c r="D188" t="s">
        <v>1475</v>
      </c>
      <c r="E188" t="s">
        <v>1440</v>
      </c>
      <c r="F188" t="s">
        <v>1335</v>
      </c>
      <c r="G188" t="s">
        <v>993</v>
      </c>
      <c r="H188" t="s">
        <v>1587</v>
      </c>
      <c r="I188" t="s">
        <v>1588</v>
      </c>
      <c r="J188">
        <v>50</v>
      </c>
      <c r="K188">
        <v>4</v>
      </c>
      <c r="L188">
        <v>15</v>
      </c>
      <c r="M188">
        <v>49</v>
      </c>
      <c r="N188">
        <v>1025</v>
      </c>
      <c r="O188">
        <v>11</v>
      </c>
      <c r="P188">
        <v>155</v>
      </c>
      <c r="Q188">
        <v>42</v>
      </c>
      <c r="R188">
        <v>290</v>
      </c>
      <c r="S188">
        <v>517</v>
      </c>
      <c r="T188">
        <v>176</v>
      </c>
      <c r="U188">
        <v>61</v>
      </c>
      <c r="V188">
        <v>316</v>
      </c>
    </row>
    <row r="189" spans="1:22" x14ac:dyDescent="0.25">
      <c r="A189" t="s">
        <v>1589</v>
      </c>
      <c r="B189" t="s">
        <v>989</v>
      </c>
      <c r="C189">
        <v>235</v>
      </c>
      <c r="D189" t="s">
        <v>1475</v>
      </c>
      <c r="E189" t="s">
        <v>1440</v>
      </c>
      <c r="F189" t="s">
        <v>1335</v>
      </c>
      <c r="G189" t="s">
        <v>993</v>
      </c>
      <c r="H189" t="s">
        <v>1590</v>
      </c>
      <c r="I189" t="s">
        <v>1591</v>
      </c>
      <c r="J189">
        <v>41</v>
      </c>
      <c r="K189">
        <v>2</v>
      </c>
      <c r="L189">
        <v>13</v>
      </c>
      <c r="M189">
        <v>11</v>
      </c>
      <c r="N189">
        <v>1086</v>
      </c>
      <c r="O189">
        <v>16</v>
      </c>
      <c r="P189">
        <v>94</v>
      </c>
      <c r="Q189">
        <v>57</v>
      </c>
      <c r="R189">
        <v>183</v>
      </c>
      <c r="S189">
        <v>345</v>
      </c>
      <c r="T189">
        <v>127</v>
      </c>
      <c r="U189">
        <v>86</v>
      </c>
      <c r="V189">
        <v>116</v>
      </c>
    </row>
    <row r="190" spans="1:22" x14ac:dyDescent="0.25">
      <c r="A190" t="s">
        <v>1592</v>
      </c>
      <c r="B190" t="s">
        <v>989</v>
      </c>
      <c r="C190">
        <v>236</v>
      </c>
      <c r="D190" t="s">
        <v>1475</v>
      </c>
      <c r="E190" t="s">
        <v>1440</v>
      </c>
      <c r="F190" t="s">
        <v>1335</v>
      </c>
      <c r="G190" t="s">
        <v>993</v>
      </c>
      <c r="H190" t="s">
        <v>1593</v>
      </c>
      <c r="I190" t="s">
        <v>1594</v>
      </c>
      <c r="J190">
        <v>32</v>
      </c>
      <c r="K190">
        <v>0</v>
      </c>
      <c r="L190">
        <v>1</v>
      </c>
      <c r="M190">
        <v>18</v>
      </c>
      <c r="N190">
        <v>312</v>
      </c>
      <c r="O190">
        <v>1</v>
      </c>
      <c r="P190">
        <v>42</v>
      </c>
      <c r="Q190">
        <v>7</v>
      </c>
      <c r="R190">
        <v>58</v>
      </c>
      <c r="S190">
        <v>182</v>
      </c>
      <c r="T190">
        <v>82</v>
      </c>
      <c r="U190">
        <v>8</v>
      </c>
      <c r="V190">
        <v>106</v>
      </c>
    </row>
    <row r="191" spans="1:22" x14ac:dyDescent="0.25">
      <c r="A191" t="s">
        <v>1595</v>
      </c>
      <c r="B191" t="s">
        <v>989</v>
      </c>
      <c r="C191">
        <v>238</v>
      </c>
      <c r="D191" t="s">
        <v>1475</v>
      </c>
      <c r="E191" t="s">
        <v>1440</v>
      </c>
      <c r="F191" t="s">
        <v>1335</v>
      </c>
      <c r="G191" t="s">
        <v>993</v>
      </c>
      <c r="H191" t="s">
        <v>1596</v>
      </c>
      <c r="I191" t="s">
        <v>1597</v>
      </c>
      <c r="J191">
        <v>109</v>
      </c>
      <c r="K191">
        <v>2</v>
      </c>
      <c r="L191">
        <v>4</v>
      </c>
      <c r="M191">
        <v>45</v>
      </c>
      <c r="N191">
        <v>842</v>
      </c>
      <c r="O191">
        <v>16</v>
      </c>
      <c r="P191">
        <v>113</v>
      </c>
      <c r="Q191">
        <v>56</v>
      </c>
      <c r="R191">
        <v>120</v>
      </c>
      <c r="S191">
        <v>817</v>
      </c>
      <c r="T191">
        <v>198</v>
      </c>
      <c r="U191">
        <v>28</v>
      </c>
      <c r="V191">
        <v>411</v>
      </c>
    </row>
    <row r="192" spans="1:22" x14ac:dyDescent="0.25">
      <c r="A192" t="s">
        <v>1598</v>
      </c>
      <c r="B192" t="s">
        <v>989</v>
      </c>
      <c r="C192">
        <v>239</v>
      </c>
      <c r="D192" t="s">
        <v>1475</v>
      </c>
      <c r="E192" t="s">
        <v>1440</v>
      </c>
      <c r="F192" t="s">
        <v>1335</v>
      </c>
      <c r="G192" t="s">
        <v>993</v>
      </c>
      <c r="H192" t="s">
        <v>1599</v>
      </c>
      <c r="I192" t="s">
        <v>1600</v>
      </c>
      <c r="J192">
        <v>144</v>
      </c>
      <c r="K192">
        <v>5</v>
      </c>
      <c r="L192">
        <v>19</v>
      </c>
      <c r="M192">
        <v>58</v>
      </c>
      <c r="N192">
        <v>1826</v>
      </c>
      <c r="O192">
        <v>25</v>
      </c>
      <c r="P192">
        <v>174</v>
      </c>
      <c r="Q192">
        <v>103</v>
      </c>
      <c r="R192">
        <v>213</v>
      </c>
      <c r="S192">
        <v>308</v>
      </c>
      <c r="T192">
        <v>159</v>
      </c>
      <c r="U192">
        <v>128</v>
      </c>
      <c r="V192">
        <v>93</v>
      </c>
    </row>
    <row r="193" spans="1:22" x14ac:dyDescent="0.25">
      <c r="A193" t="s">
        <v>1601</v>
      </c>
      <c r="B193" t="s">
        <v>989</v>
      </c>
      <c r="C193">
        <v>240</v>
      </c>
      <c r="D193" t="s">
        <v>1475</v>
      </c>
      <c r="E193" t="s">
        <v>1440</v>
      </c>
      <c r="F193" t="s">
        <v>1335</v>
      </c>
      <c r="G193" t="s">
        <v>993</v>
      </c>
      <c r="H193" t="s">
        <v>1602</v>
      </c>
      <c r="I193" t="s">
        <v>1603</v>
      </c>
      <c r="J193">
        <v>0</v>
      </c>
      <c r="K193">
        <v>1</v>
      </c>
      <c r="L193">
        <v>0</v>
      </c>
      <c r="M193">
        <v>0</v>
      </c>
      <c r="N193">
        <v>19</v>
      </c>
      <c r="O193">
        <v>0</v>
      </c>
      <c r="P193">
        <v>5</v>
      </c>
      <c r="Q193">
        <v>5</v>
      </c>
      <c r="R193">
        <v>9</v>
      </c>
      <c r="S193">
        <v>17</v>
      </c>
      <c r="T193">
        <v>2</v>
      </c>
      <c r="U193">
        <v>1</v>
      </c>
      <c r="V193">
        <v>2</v>
      </c>
    </row>
    <row r="194" spans="1:22" x14ac:dyDescent="0.25">
      <c r="A194" t="s">
        <v>1604</v>
      </c>
      <c r="B194" t="s">
        <v>989</v>
      </c>
      <c r="C194">
        <v>241</v>
      </c>
      <c r="D194" t="s">
        <v>1475</v>
      </c>
      <c r="E194" t="s">
        <v>1440</v>
      </c>
      <c r="F194" t="s">
        <v>1335</v>
      </c>
      <c r="G194" t="s">
        <v>993</v>
      </c>
      <c r="H194" t="s">
        <v>1605</v>
      </c>
      <c r="I194" t="s">
        <v>1606</v>
      </c>
      <c r="J194">
        <v>0</v>
      </c>
      <c r="K194">
        <v>0</v>
      </c>
      <c r="L194">
        <v>0</v>
      </c>
      <c r="M194">
        <v>3</v>
      </c>
      <c r="N194">
        <v>41</v>
      </c>
      <c r="O194">
        <v>1</v>
      </c>
      <c r="P194">
        <v>9</v>
      </c>
      <c r="Q194">
        <v>0</v>
      </c>
      <c r="R194">
        <v>15</v>
      </c>
      <c r="S194">
        <v>44</v>
      </c>
      <c r="T194">
        <v>4</v>
      </c>
      <c r="U194">
        <v>0</v>
      </c>
      <c r="V194">
        <v>10</v>
      </c>
    </row>
    <row r="195" spans="1:22" x14ac:dyDescent="0.25">
      <c r="A195" t="s">
        <v>1607</v>
      </c>
      <c r="B195" t="s">
        <v>989</v>
      </c>
      <c r="C195">
        <v>242</v>
      </c>
      <c r="D195" t="s">
        <v>1475</v>
      </c>
      <c r="E195" t="s">
        <v>1440</v>
      </c>
      <c r="F195" t="s">
        <v>1335</v>
      </c>
      <c r="G195" t="s">
        <v>993</v>
      </c>
      <c r="H195" t="s">
        <v>1608</v>
      </c>
      <c r="I195" t="s">
        <v>1609</v>
      </c>
      <c r="J195">
        <v>2</v>
      </c>
      <c r="K195">
        <v>3</v>
      </c>
      <c r="L195">
        <v>0</v>
      </c>
      <c r="M195">
        <v>4</v>
      </c>
      <c r="N195">
        <v>34</v>
      </c>
      <c r="O195">
        <v>0</v>
      </c>
      <c r="P195">
        <v>7</v>
      </c>
      <c r="Q195">
        <v>7</v>
      </c>
      <c r="R195">
        <v>13</v>
      </c>
      <c r="S195">
        <v>49</v>
      </c>
      <c r="T195">
        <v>3</v>
      </c>
      <c r="U195">
        <v>1</v>
      </c>
      <c r="V195">
        <v>14</v>
      </c>
    </row>
    <row r="196" spans="1:22" x14ac:dyDescent="0.25">
      <c r="A196" t="s">
        <v>1610</v>
      </c>
      <c r="B196" t="s">
        <v>989</v>
      </c>
      <c r="C196">
        <v>243</v>
      </c>
      <c r="D196" t="s">
        <v>1475</v>
      </c>
      <c r="E196" t="s">
        <v>1440</v>
      </c>
      <c r="F196" t="s">
        <v>1335</v>
      </c>
      <c r="G196" t="s">
        <v>993</v>
      </c>
      <c r="H196" t="s">
        <v>1611</v>
      </c>
      <c r="I196" t="s">
        <v>1612</v>
      </c>
      <c r="J196">
        <v>0</v>
      </c>
      <c r="K196">
        <v>0</v>
      </c>
      <c r="L196">
        <v>2</v>
      </c>
      <c r="M196">
        <v>1</v>
      </c>
      <c r="N196">
        <v>20</v>
      </c>
      <c r="O196">
        <v>0</v>
      </c>
      <c r="P196">
        <v>12</v>
      </c>
      <c r="Q196">
        <v>2</v>
      </c>
      <c r="R196">
        <v>0</v>
      </c>
      <c r="S196">
        <v>37</v>
      </c>
      <c r="T196">
        <v>2</v>
      </c>
      <c r="U196">
        <v>2</v>
      </c>
      <c r="V196">
        <v>2</v>
      </c>
    </row>
    <row r="197" spans="1:22" x14ac:dyDescent="0.25">
      <c r="A197" t="s">
        <v>1613</v>
      </c>
      <c r="B197" t="s">
        <v>989</v>
      </c>
      <c r="C197">
        <v>244</v>
      </c>
      <c r="D197" t="s">
        <v>1475</v>
      </c>
      <c r="E197" t="s">
        <v>1440</v>
      </c>
      <c r="F197" t="s">
        <v>1335</v>
      </c>
      <c r="G197" t="s">
        <v>993</v>
      </c>
      <c r="H197" t="s">
        <v>1614</v>
      </c>
      <c r="I197" t="s">
        <v>1615</v>
      </c>
      <c r="J197">
        <v>5</v>
      </c>
      <c r="K197">
        <v>0</v>
      </c>
      <c r="L197">
        <v>0</v>
      </c>
      <c r="M197">
        <v>0</v>
      </c>
      <c r="N197">
        <v>17</v>
      </c>
      <c r="O197">
        <v>1</v>
      </c>
      <c r="P197">
        <v>5</v>
      </c>
      <c r="Q197">
        <v>1</v>
      </c>
      <c r="R197">
        <v>3</v>
      </c>
      <c r="S197">
        <v>31</v>
      </c>
      <c r="T197">
        <v>3</v>
      </c>
      <c r="U197">
        <v>0</v>
      </c>
      <c r="V197">
        <v>6</v>
      </c>
    </row>
    <row r="198" spans="1:22" x14ac:dyDescent="0.25">
      <c r="A198" t="s">
        <v>1616</v>
      </c>
      <c r="B198" t="s">
        <v>989</v>
      </c>
      <c r="C198">
        <v>245</v>
      </c>
      <c r="D198" t="s">
        <v>1475</v>
      </c>
      <c r="E198" t="s">
        <v>1440</v>
      </c>
      <c r="F198" t="s">
        <v>1335</v>
      </c>
      <c r="G198" t="s">
        <v>993</v>
      </c>
      <c r="H198" t="s">
        <v>1617</v>
      </c>
      <c r="I198" t="s">
        <v>1618</v>
      </c>
      <c r="J198">
        <v>61</v>
      </c>
      <c r="K198">
        <v>2</v>
      </c>
      <c r="L198">
        <v>7</v>
      </c>
      <c r="M198">
        <v>14</v>
      </c>
      <c r="N198">
        <v>854</v>
      </c>
      <c r="O198">
        <v>4</v>
      </c>
      <c r="P198">
        <v>108</v>
      </c>
      <c r="Q198">
        <v>26</v>
      </c>
      <c r="R198">
        <v>92</v>
      </c>
      <c r="S198">
        <v>266</v>
      </c>
      <c r="T198">
        <v>78</v>
      </c>
      <c r="U198">
        <v>90</v>
      </c>
      <c r="V198">
        <v>78</v>
      </c>
    </row>
    <row r="199" spans="1:22" x14ac:dyDescent="0.25">
      <c r="A199" t="s">
        <v>1619</v>
      </c>
      <c r="B199" t="s">
        <v>989</v>
      </c>
      <c r="C199">
        <v>246</v>
      </c>
      <c r="D199" t="s">
        <v>1475</v>
      </c>
      <c r="E199" t="s">
        <v>1440</v>
      </c>
      <c r="F199" t="s">
        <v>1335</v>
      </c>
      <c r="G199" t="s">
        <v>993</v>
      </c>
      <c r="H199" t="s">
        <v>1620</v>
      </c>
      <c r="I199" t="s">
        <v>1621</v>
      </c>
      <c r="J199">
        <v>86</v>
      </c>
      <c r="K199">
        <v>6</v>
      </c>
      <c r="L199">
        <v>8</v>
      </c>
      <c r="M199">
        <v>25</v>
      </c>
      <c r="N199">
        <v>871</v>
      </c>
      <c r="O199">
        <v>14</v>
      </c>
      <c r="P199">
        <v>110</v>
      </c>
      <c r="Q199">
        <v>40</v>
      </c>
      <c r="R199">
        <v>163</v>
      </c>
      <c r="S199">
        <v>749</v>
      </c>
      <c r="T199">
        <v>109</v>
      </c>
      <c r="U199">
        <v>99</v>
      </c>
      <c r="V199">
        <v>90</v>
      </c>
    </row>
    <row r="200" spans="1:22" x14ac:dyDescent="0.25">
      <c r="A200" t="s">
        <v>1622</v>
      </c>
      <c r="B200" t="s">
        <v>989</v>
      </c>
      <c r="C200">
        <v>247</v>
      </c>
      <c r="D200" t="s">
        <v>1475</v>
      </c>
      <c r="E200" t="s">
        <v>1440</v>
      </c>
      <c r="F200" t="s">
        <v>1335</v>
      </c>
      <c r="G200" t="s">
        <v>993</v>
      </c>
      <c r="H200" t="s">
        <v>1623</v>
      </c>
      <c r="I200" t="s">
        <v>1624</v>
      </c>
      <c r="J200">
        <v>112</v>
      </c>
      <c r="K200">
        <v>4</v>
      </c>
      <c r="L200">
        <v>12</v>
      </c>
      <c r="M200">
        <v>66</v>
      </c>
      <c r="N200">
        <v>1427</v>
      </c>
      <c r="O200">
        <v>21</v>
      </c>
      <c r="P200">
        <v>145</v>
      </c>
      <c r="Q200">
        <v>42</v>
      </c>
      <c r="R200">
        <v>274</v>
      </c>
      <c r="S200">
        <v>978</v>
      </c>
      <c r="T200">
        <v>216</v>
      </c>
      <c r="U200">
        <v>107</v>
      </c>
      <c r="V200">
        <v>295</v>
      </c>
    </row>
    <row r="201" spans="1:22" x14ac:dyDescent="0.25">
      <c r="A201" t="s">
        <v>1625</v>
      </c>
      <c r="B201" t="s">
        <v>989</v>
      </c>
      <c r="C201">
        <v>248</v>
      </c>
      <c r="D201" t="s">
        <v>1475</v>
      </c>
      <c r="E201" t="s">
        <v>1440</v>
      </c>
      <c r="F201" t="s">
        <v>1335</v>
      </c>
      <c r="G201" t="s">
        <v>993</v>
      </c>
      <c r="H201" t="s">
        <v>1626</v>
      </c>
      <c r="I201" t="s">
        <v>1627</v>
      </c>
      <c r="J201">
        <v>9</v>
      </c>
      <c r="K201">
        <v>3</v>
      </c>
      <c r="L201">
        <v>1</v>
      </c>
      <c r="M201">
        <v>8</v>
      </c>
      <c r="N201">
        <v>61</v>
      </c>
      <c r="O201">
        <v>1</v>
      </c>
      <c r="P201">
        <v>11</v>
      </c>
      <c r="Q201">
        <v>6</v>
      </c>
      <c r="R201">
        <v>15</v>
      </c>
      <c r="S201">
        <v>28</v>
      </c>
      <c r="T201">
        <v>4</v>
      </c>
      <c r="U201">
        <v>3</v>
      </c>
      <c r="V201">
        <v>5</v>
      </c>
    </row>
    <row r="202" spans="1:22" x14ac:dyDescent="0.25">
      <c r="A202" t="s">
        <v>1628</v>
      </c>
      <c r="B202" t="s">
        <v>989</v>
      </c>
      <c r="C202">
        <v>252</v>
      </c>
      <c r="D202" t="s">
        <v>1475</v>
      </c>
      <c r="E202" t="s">
        <v>1440</v>
      </c>
      <c r="F202" t="s">
        <v>1335</v>
      </c>
      <c r="G202" t="s">
        <v>993</v>
      </c>
      <c r="H202" t="s">
        <v>1629</v>
      </c>
      <c r="I202" t="s">
        <v>1630</v>
      </c>
      <c r="J202">
        <v>31</v>
      </c>
      <c r="K202">
        <v>3</v>
      </c>
      <c r="L202">
        <v>10</v>
      </c>
      <c r="M202">
        <v>39</v>
      </c>
      <c r="N202">
        <v>1106</v>
      </c>
      <c r="O202">
        <v>4</v>
      </c>
      <c r="P202">
        <v>101</v>
      </c>
      <c r="Q202">
        <v>38</v>
      </c>
      <c r="R202">
        <v>217</v>
      </c>
      <c r="S202">
        <v>479</v>
      </c>
      <c r="T202">
        <v>154</v>
      </c>
      <c r="U202">
        <v>64</v>
      </c>
      <c r="V202">
        <v>256</v>
      </c>
    </row>
    <row r="203" spans="1:22" x14ac:dyDescent="0.25">
      <c r="A203" t="s">
        <v>1631</v>
      </c>
      <c r="B203" t="s">
        <v>989</v>
      </c>
      <c r="C203">
        <v>253</v>
      </c>
      <c r="D203" t="s">
        <v>1475</v>
      </c>
      <c r="E203" t="s">
        <v>1440</v>
      </c>
      <c r="F203" t="s">
        <v>1335</v>
      </c>
      <c r="G203" t="s">
        <v>993</v>
      </c>
      <c r="H203" t="s">
        <v>1632</v>
      </c>
      <c r="I203" t="s">
        <v>1633</v>
      </c>
      <c r="J203">
        <v>55</v>
      </c>
      <c r="K203">
        <v>1</v>
      </c>
      <c r="L203">
        <v>15</v>
      </c>
      <c r="M203">
        <v>26</v>
      </c>
      <c r="N203">
        <v>720</v>
      </c>
      <c r="O203">
        <v>12</v>
      </c>
      <c r="P203">
        <v>100</v>
      </c>
      <c r="Q203">
        <v>45</v>
      </c>
      <c r="R203">
        <v>131</v>
      </c>
      <c r="S203">
        <v>180</v>
      </c>
      <c r="T203">
        <v>72</v>
      </c>
      <c r="U203">
        <v>78</v>
      </c>
      <c r="V203">
        <v>69</v>
      </c>
    </row>
    <row r="204" spans="1:22" x14ac:dyDescent="0.25">
      <c r="A204" t="s">
        <v>1634</v>
      </c>
      <c r="B204" t="s">
        <v>989</v>
      </c>
      <c r="C204">
        <v>262</v>
      </c>
      <c r="D204" t="s">
        <v>1475</v>
      </c>
      <c r="E204" t="s">
        <v>1440</v>
      </c>
      <c r="F204" t="s">
        <v>1335</v>
      </c>
      <c r="G204" t="s">
        <v>993</v>
      </c>
      <c r="H204" t="s">
        <v>1635</v>
      </c>
      <c r="I204" t="s">
        <v>1636</v>
      </c>
      <c r="J204">
        <v>0</v>
      </c>
      <c r="K204">
        <v>0</v>
      </c>
      <c r="L204">
        <v>4</v>
      </c>
      <c r="M204">
        <v>1</v>
      </c>
      <c r="N204">
        <v>13</v>
      </c>
      <c r="O204">
        <v>0</v>
      </c>
      <c r="P204">
        <v>7</v>
      </c>
      <c r="Q204">
        <v>0</v>
      </c>
      <c r="R204">
        <v>5</v>
      </c>
      <c r="S204">
        <v>56</v>
      </c>
      <c r="T204">
        <v>0</v>
      </c>
      <c r="U204">
        <v>1</v>
      </c>
      <c r="V204">
        <v>7</v>
      </c>
    </row>
    <row r="205" spans="1:22" x14ac:dyDescent="0.25">
      <c r="A205" t="s">
        <v>1637</v>
      </c>
      <c r="B205" t="s">
        <v>989</v>
      </c>
      <c r="C205">
        <v>263</v>
      </c>
      <c r="D205" t="s">
        <v>1475</v>
      </c>
      <c r="E205" t="s">
        <v>1440</v>
      </c>
      <c r="F205" t="s">
        <v>1335</v>
      </c>
      <c r="G205" t="s">
        <v>993</v>
      </c>
      <c r="H205" t="s">
        <v>1638</v>
      </c>
      <c r="I205" t="s">
        <v>1639</v>
      </c>
      <c r="J205">
        <v>134</v>
      </c>
      <c r="K205">
        <v>4</v>
      </c>
      <c r="L205">
        <v>6</v>
      </c>
      <c r="M205">
        <v>41</v>
      </c>
      <c r="N205">
        <v>1254</v>
      </c>
      <c r="O205">
        <v>19</v>
      </c>
      <c r="P205">
        <v>157</v>
      </c>
      <c r="Q205">
        <v>114</v>
      </c>
      <c r="R205">
        <v>216</v>
      </c>
      <c r="S205">
        <v>1151</v>
      </c>
      <c r="T205">
        <v>98</v>
      </c>
      <c r="U205">
        <v>77</v>
      </c>
      <c r="V205">
        <v>64</v>
      </c>
    </row>
    <row r="206" spans="1:22" x14ac:dyDescent="0.25">
      <c r="A206" t="s">
        <v>1640</v>
      </c>
      <c r="B206" t="s">
        <v>989</v>
      </c>
      <c r="C206">
        <v>264</v>
      </c>
      <c r="D206" t="s">
        <v>1475</v>
      </c>
      <c r="E206" t="s">
        <v>1440</v>
      </c>
      <c r="F206" t="s">
        <v>1335</v>
      </c>
      <c r="G206" t="s">
        <v>993</v>
      </c>
      <c r="H206" t="s">
        <v>1641</v>
      </c>
      <c r="I206" t="s">
        <v>1642</v>
      </c>
      <c r="J206">
        <v>41</v>
      </c>
      <c r="K206">
        <v>3</v>
      </c>
      <c r="L206">
        <v>7</v>
      </c>
      <c r="M206">
        <v>16</v>
      </c>
      <c r="N206">
        <v>695</v>
      </c>
      <c r="O206">
        <v>12</v>
      </c>
      <c r="P206">
        <v>122</v>
      </c>
      <c r="Q206">
        <v>63</v>
      </c>
      <c r="R206">
        <v>211</v>
      </c>
      <c r="S206">
        <v>137</v>
      </c>
      <c r="T206">
        <v>93</v>
      </c>
      <c r="U206">
        <v>17</v>
      </c>
      <c r="V206">
        <v>106</v>
      </c>
    </row>
    <row r="207" spans="1:22" x14ac:dyDescent="0.25">
      <c r="A207" t="s">
        <v>1643</v>
      </c>
      <c r="B207" t="s">
        <v>989</v>
      </c>
      <c r="C207">
        <v>265</v>
      </c>
      <c r="D207" t="s">
        <v>1475</v>
      </c>
      <c r="E207" t="s">
        <v>1440</v>
      </c>
      <c r="F207" t="s">
        <v>1335</v>
      </c>
      <c r="G207" t="s">
        <v>993</v>
      </c>
      <c r="H207" t="s">
        <v>1644</v>
      </c>
      <c r="I207" t="s">
        <v>1645</v>
      </c>
      <c r="J207">
        <v>62</v>
      </c>
      <c r="K207">
        <v>1</v>
      </c>
      <c r="L207">
        <v>7</v>
      </c>
      <c r="M207">
        <v>17</v>
      </c>
      <c r="N207">
        <v>555</v>
      </c>
      <c r="O207">
        <v>5</v>
      </c>
      <c r="P207">
        <v>75</v>
      </c>
      <c r="Q207">
        <v>34</v>
      </c>
      <c r="R207">
        <v>116</v>
      </c>
      <c r="S207">
        <v>145</v>
      </c>
      <c r="T207">
        <v>38</v>
      </c>
      <c r="U207">
        <v>85</v>
      </c>
      <c r="V207">
        <v>28</v>
      </c>
    </row>
    <row r="208" spans="1:22" x14ac:dyDescent="0.25">
      <c r="A208" t="s">
        <v>1646</v>
      </c>
      <c r="B208" t="s">
        <v>989</v>
      </c>
      <c r="C208">
        <v>266</v>
      </c>
      <c r="D208" t="s">
        <v>1475</v>
      </c>
      <c r="E208" t="s">
        <v>1440</v>
      </c>
      <c r="F208" t="s">
        <v>1335</v>
      </c>
      <c r="G208" t="s">
        <v>993</v>
      </c>
      <c r="H208" t="s">
        <v>1647</v>
      </c>
      <c r="I208" t="s">
        <v>1648</v>
      </c>
      <c r="J208">
        <v>60</v>
      </c>
      <c r="K208">
        <v>9</v>
      </c>
      <c r="L208">
        <v>20</v>
      </c>
      <c r="M208">
        <v>32</v>
      </c>
      <c r="N208">
        <v>752</v>
      </c>
      <c r="O208">
        <v>3</v>
      </c>
      <c r="P208">
        <v>76</v>
      </c>
      <c r="Q208">
        <v>32</v>
      </c>
      <c r="R208">
        <v>219</v>
      </c>
      <c r="S208">
        <v>546</v>
      </c>
      <c r="T208">
        <v>134</v>
      </c>
      <c r="U208">
        <v>109</v>
      </c>
      <c r="V208">
        <v>134</v>
      </c>
    </row>
    <row r="209" spans="1:22" x14ac:dyDescent="0.25">
      <c r="A209" t="s">
        <v>1649</v>
      </c>
      <c r="B209" t="s">
        <v>989</v>
      </c>
      <c r="C209">
        <v>279</v>
      </c>
      <c r="D209" t="s">
        <v>1475</v>
      </c>
      <c r="E209" t="s">
        <v>1440</v>
      </c>
      <c r="F209" t="s">
        <v>1408</v>
      </c>
      <c r="G209" t="s">
        <v>993</v>
      </c>
      <c r="H209" t="s">
        <v>1650</v>
      </c>
      <c r="I209" t="s">
        <v>1651</v>
      </c>
      <c r="J209">
        <v>64</v>
      </c>
      <c r="K209">
        <v>1</v>
      </c>
      <c r="L209">
        <v>1</v>
      </c>
      <c r="M209">
        <v>43</v>
      </c>
      <c r="N209">
        <v>819</v>
      </c>
      <c r="O209">
        <v>14</v>
      </c>
      <c r="P209">
        <v>87</v>
      </c>
      <c r="Q209">
        <v>46</v>
      </c>
      <c r="R209">
        <v>130</v>
      </c>
      <c r="S209">
        <v>467</v>
      </c>
      <c r="T209">
        <v>209</v>
      </c>
      <c r="U209">
        <v>37</v>
      </c>
      <c r="V209">
        <v>194</v>
      </c>
    </row>
    <row r="210" spans="1:22" x14ac:dyDescent="0.25">
      <c r="A210" t="s">
        <v>1652</v>
      </c>
      <c r="B210" t="s">
        <v>989</v>
      </c>
      <c r="C210">
        <v>281</v>
      </c>
      <c r="D210" t="s">
        <v>1475</v>
      </c>
      <c r="E210" t="s">
        <v>1440</v>
      </c>
      <c r="F210" t="s">
        <v>1408</v>
      </c>
      <c r="G210" t="s">
        <v>993</v>
      </c>
      <c r="H210" t="s">
        <v>1653</v>
      </c>
      <c r="I210" t="s">
        <v>1654</v>
      </c>
      <c r="J210">
        <v>236</v>
      </c>
      <c r="K210">
        <v>24</v>
      </c>
      <c r="L210">
        <v>21</v>
      </c>
      <c r="M210">
        <v>98</v>
      </c>
      <c r="N210">
        <v>3286</v>
      </c>
      <c r="O210">
        <v>17</v>
      </c>
      <c r="P210">
        <v>314</v>
      </c>
      <c r="Q210">
        <v>149</v>
      </c>
      <c r="R210">
        <v>526</v>
      </c>
      <c r="S210">
        <v>720</v>
      </c>
      <c r="T210">
        <v>214</v>
      </c>
      <c r="U210">
        <v>362</v>
      </c>
      <c r="V210">
        <v>98</v>
      </c>
    </row>
    <row r="211" spans="1:22" x14ac:dyDescent="0.25">
      <c r="A211" t="s">
        <v>1655</v>
      </c>
      <c r="B211" t="s">
        <v>989</v>
      </c>
      <c r="C211">
        <v>282</v>
      </c>
      <c r="D211" t="s">
        <v>1475</v>
      </c>
      <c r="E211" t="s">
        <v>1440</v>
      </c>
      <c r="F211" t="s">
        <v>1408</v>
      </c>
      <c r="G211" t="s">
        <v>993</v>
      </c>
      <c r="H211" t="s">
        <v>1656</v>
      </c>
      <c r="I211" t="s">
        <v>1657</v>
      </c>
      <c r="J211">
        <v>141</v>
      </c>
      <c r="K211">
        <v>12</v>
      </c>
      <c r="L211">
        <v>20</v>
      </c>
      <c r="M211">
        <v>112</v>
      </c>
      <c r="N211">
        <v>1336</v>
      </c>
      <c r="O211">
        <v>23</v>
      </c>
      <c r="P211">
        <v>219</v>
      </c>
      <c r="Q211">
        <v>136</v>
      </c>
      <c r="R211">
        <v>305</v>
      </c>
      <c r="S211">
        <v>1141</v>
      </c>
      <c r="T211">
        <v>373</v>
      </c>
      <c r="U211">
        <v>102</v>
      </c>
      <c r="V211">
        <v>342</v>
      </c>
    </row>
    <row r="212" spans="1:22" x14ac:dyDescent="0.25">
      <c r="A212" t="s">
        <v>1658</v>
      </c>
      <c r="B212" t="s">
        <v>989</v>
      </c>
      <c r="C212">
        <v>283</v>
      </c>
      <c r="D212" t="s">
        <v>1475</v>
      </c>
      <c r="E212" t="s">
        <v>1440</v>
      </c>
      <c r="F212" t="s">
        <v>1408</v>
      </c>
      <c r="G212" t="s">
        <v>993</v>
      </c>
      <c r="H212" t="s">
        <v>1659</v>
      </c>
      <c r="I212" t="s">
        <v>1660</v>
      </c>
      <c r="J212">
        <v>139</v>
      </c>
      <c r="K212">
        <v>2</v>
      </c>
      <c r="L212">
        <v>17</v>
      </c>
      <c r="M212">
        <v>81</v>
      </c>
      <c r="N212">
        <v>2433</v>
      </c>
      <c r="O212">
        <v>10</v>
      </c>
      <c r="P212">
        <v>216</v>
      </c>
      <c r="Q212">
        <v>154</v>
      </c>
      <c r="R212">
        <v>330</v>
      </c>
      <c r="S212">
        <v>761</v>
      </c>
      <c r="T212">
        <v>238</v>
      </c>
      <c r="U212">
        <v>177</v>
      </c>
      <c r="V212">
        <v>194</v>
      </c>
    </row>
    <row r="213" spans="1:22" x14ac:dyDescent="0.25">
      <c r="A213" t="s">
        <v>1661</v>
      </c>
      <c r="B213" t="s">
        <v>989</v>
      </c>
      <c r="C213">
        <v>284</v>
      </c>
      <c r="D213" t="s">
        <v>1475</v>
      </c>
      <c r="E213" t="s">
        <v>1440</v>
      </c>
      <c r="F213" t="s">
        <v>1408</v>
      </c>
      <c r="G213" t="s">
        <v>993</v>
      </c>
      <c r="H213" t="s">
        <v>1662</v>
      </c>
      <c r="I213" t="s">
        <v>1663</v>
      </c>
      <c r="J213">
        <v>197</v>
      </c>
      <c r="K213">
        <v>11</v>
      </c>
      <c r="L213">
        <v>55</v>
      </c>
      <c r="M213">
        <v>127</v>
      </c>
      <c r="N213">
        <v>3585</v>
      </c>
      <c r="O213">
        <v>51</v>
      </c>
      <c r="P213">
        <v>354</v>
      </c>
      <c r="Q213">
        <v>90</v>
      </c>
      <c r="R213">
        <v>629</v>
      </c>
      <c r="S213">
        <v>1262</v>
      </c>
      <c r="T213">
        <v>275</v>
      </c>
      <c r="U213">
        <v>297</v>
      </c>
      <c r="V213">
        <v>373</v>
      </c>
    </row>
    <row r="214" spans="1:22" x14ac:dyDescent="0.25">
      <c r="A214" t="s">
        <v>1664</v>
      </c>
      <c r="B214" t="s">
        <v>989</v>
      </c>
      <c r="C214">
        <v>285</v>
      </c>
      <c r="D214" t="s">
        <v>1475</v>
      </c>
      <c r="E214" t="s">
        <v>1440</v>
      </c>
      <c r="F214" t="s">
        <v>1408</v>
      </c>
      <c r="G214" t="s">
        <v>993</v>
      </c>
      <c r="H214" t="s">
        <v>1665</v>
      </c>
      <c r="I214" t="s">
        <v>1666</v>
      </c>
      <c r="J214">
        <v>309</v>
      </c>
      <c r="K214">
        <v>6</v>
      </c>
      <c r="L214">
        <v>27</v>
      </c>
      <c r="M214">
        <v>115</v>
      </c>
      <c r="N214">
        <v>4308</v>
      </c>
      <c r="O214">
        <v>9</v>
      </c>
      <c r="P214">
        <v>374</v>
      </c>
      <c r="Q214">
        <v>115</v>
      </c>
      <c r="R214">
        <v>363</v>
      </c>
      <c r="S214">
        <v>665</v>
      </c>
      <c r="T214">
        <v>340</v>
      </c>
      <c r="U214">
        <v>187</v>
      </c>
      <c r="V214">
        <v>462</v>
      </c>
    </row>
    <row r="215" spans="1:22" x14ac:dyDescent="0.25">
      <c r="A215" t="s">
        <v>1667</v>
      </c>
      <c r="B215" t="s">
        <v>989</v>
      </c>
      <c r="C215">
        <v>286</v>
      </c>
      <c r="D215" t="s">
        <v>1475</v>
      </c>
      <c r="E215" t="s">
        <v>1440</v>
      </c>
      <c r="F215" t="s">
        <v>1408</v>
      </c>
      <c r="G215" t="s">
        <v>993</v>
      </c>
      <c r="H215" t="s">
        <v>1668</v>
      </c>
      <c r="I215" t="s">
        <v>1669</v>
      </c>
      <c r="J215">
        <v>186</v>
      </c>
      <c r="K215">
        <v>15</v>
      </c>
      <c r="L215">
        <v>23</v>
      </c>
      <c r="M215">
        <v>146</v>
      </c>
      <c r="N215">
        <v>3194</v>
      </c>
      <c r="O215">
        <v>29</v>
      </c>
      <c r="P215">
        <v>301</v>
      </c>
      <c r="Q215">
        <v>151</v>
      </c>
      <c r="R215">
        <v>517</v>
      </c>
      <c r="S215">
        <v>1556</v>
      </c>
      <c r="T215">
        <v>679</v>
      </c>
      <c r="U215">
        <v>254</v>
      </c>
      <c r="V215">
        <v>570</v>
      </c>
    </row>
    <row r="216" spans="1:22" x14ac:dyDescent="0.25">
      <c r="A216" t="s">
        <v>1670</v>
      </c>
      <c r="B216" t="s">
        <v>989</v>
      </c>
      <c r="C216">
        <v>287</v>
      </c>
      <c r="D216" t="s">
        <v>1475</v>
      </c>
      <c r="E216" t="s">
        <v>1440</v>
      </c>
      <c r="F216" t="s">
        <v>1408</v>
      </c>
      <c r="G216" t="s">
        <v>993</v>
      </c>
      <c r="H216" t="s">
        <v>1671</v>
      </c>
      <c r="I216" t="s">
        <v>1672</v>
      </c>
      <c r="J216">
        <v>286</v>
      </c>
      <c r="K216">
        <v>10</v>
      </c>
      <c r="L216">
        <v>35</v>
      </c>
      <c r="M216">
        <v>156</v>
      </c>
      <c r="N216">
        <v>4740</v>
      </c>
      <c r="O216">
        <v>85</v>
      </c>
      <c r="P216">
        <v>444</v>
      </c>
      <c r="Q216">
        <v>183</v>
      </c>
      <c r="R216">
        <v>846</v>
      </c>
      <c r="S216">
        <v>2598</v>
      </c>
      <c r="T216">
        <v>728</v>
      </c>
      <c r="U216">
        <v>155</v>
      </c>
      <c r="V216">
        <v>1126</v>
      </c>
    </row>
    <row r="217" spans="1:22" x14ac:dyDescent="0.25">
      <c r="A217" t="s">
        <v>1673</v>
      </c>
      <c r="B217" t="s">
        <v>989</v>
      </c>
      <c r="C217">
        <v>288</v>
      </c>
      <c r="D217" t="s">
        <v>1475</v>
      </c>
      <c r="E217" t="s">
        <v>1440</v>
      </c>
      <c r="F217" t="s">
        <v>1408</v>
      </c>
      <c r="G217" t="s">
        <v>993</v>
      </c>
      <c r="H217" t="s">
        <v>1674</v>
      </c>
      <c r="I217" t="s">
        <v>1675</v>
      </c>
      <c r="J217">
        <v>318</v>
      </c>
      <c r="K217">
        <v>21</v>
      </c>
      <c r="L217">
        <v>31</v>
      </c>
      <c r="M217">
        <v>189</v>
      </c>
      <c r="N217">
        <v>2830</v>
      </c>
      <c r="O217">
        <v>38</v>
      </c>
      <c r="P217">
        <v>454</v>
      </c>
      <c r="Q217">
        <v>155</v>
      </c>
      <c r="R217">
        <v>389</v>
      </c>
      <c r="S217">
        <v>1934</v>
      </c>
      <c r="T217">
        <v>503</v>
      </c>
      <c r="U217">
        <v>196</v>
      </c>
      <c r="V217">
        <v>507</v>
      </c>
    </row>
    <row r="218" spans="1:22" x14ac:dyDescent="0.25">
      <c r="A218" t="s">
        <v>1676</v>
      </c>
      <c r="B218" t="s">
        <v>989</v>
      </c>
      <c r="C218">
        <v>289</v>
      </c>
      <c r="D218" t="s">
        <v>1475</v>
      </c>
      <c r="E218" t="s">
        <v>1440</v>
      </c>
      <c r="F218" t="s">
        <v>1408</v>
      </c>
      <c r="G218" t="s">
        <v>993</v>
      </c>
      <c r="H218" t="s">
        <v>1677</v>
      </c>
      <c r="I218" t="s">
        <v>1678</v>
      </c>
      <c r="J218">
        <v>26</v>
      </c>
      <c r="K218">
        <v>16</v>
      </c>
      <c r="L218">
        <v>23</v>
      </c>
      <c r="M218">
        <v>10</v>
      </c>
      <c r="N218">
        <v>1079</v>
      </c>
      <c r="O218">
        <v>43</v>
      </c>
      <c r="P218">
        <v>30</v>
      </c>
      <c r="Q218">
        <v>17</v>
      </c>
      <c r="R218">
        <v>1862</v>
      </c>
      <c r="S218">
        <v>76</v>
      </c>
      <c r="T218">
        <v>263</v>
      </c>
      <c r="U218">
        <v>10</v>
      </c>
      <c r="V218">
        <v>236</v>
      </c>
    </row>
    <row r="219" spans="1:22" x14ac:dyDescent="0.25">
      <c r="A219" t="s">
        <v>1679</v>
      </c>
      <c r="B219" t="s">
        <v>989</v>
      </c>
      <c r="C219">
        <v>290</v>
      </c>
      <c r="D219" t="s">
        <v>1475</v>
      </c>
      <c r="E219" t="s">
        <v>1440</v>
      </c>
      <c r="F219" t="s">
        <v>1408</v>
      </c>
      <c r="G219" t="s">
        <v>993</v>
      </c>
      <c r="H219" t="s">
        <v>1680</v>
      </c>
      <c r="I219" t="s">
        <v>1681</v>
      </c>
      <c r="J219">
        <v>57</v>
      </c>
      <c r="K219">
        <v>11</v>
      </c>
      <c r="L219">
        <v>12</v>
      </c>
      <c r="M219">
        <v>57</v>
      </c>
      <c r="N219">
        <v>421</v>
      </c>
      <c r="O219">
        <v>6</v>
      </c>
      <c r="P219">
        <v>91</v>
      </c>
      <c r="Q219">
        <v>18</v>
      </c>
      <c r="R219">
        <v>104</v>
      </c>
      <c r="S219">
        <v>319</v>
      </c>
      <c r="T219">
        <v>74</v>
      </c>
      <c r="U219">
        <v>14</v>
      </c>
      <c r="V219">
        <v>147</v>
      </c>
    </row>
    <row r="220" spans="1:22" x14ac:dyDescent="0.25">
      <c r="A220" t="s">
        <v>1682</v>
      </c>
      <c r="B220" t="s">
        <v>989</v>
      </c>
      <c r="C220">
        <v>291</v>
      </c>
      <c r="D220" t="s">
        <v>1475</v>
      </c>
      <c r="E220" t="s">
        <v>1440</v>
      </c>
      <c r="F220" t="s">
        <v>1408</v>
      </c>
      <c r="G220" t="s">
        <v>993</v>
      </c>
      <c r="H220" t="s">
        <v>1683</v>
      </c>
      <c r="I220" t="s">
        <v>1684</v>
      </c>
      <c r="J220">
        <v>304</v>
      </c>
      <c r="K220">
        <v>38</v>
      </c>
      <c r="L220">
        <v>56</v>
      </c>
      <c r="M220">
        <v>122</v>
      </c>
      <c r="N220">
        <v>5357</v>
      </c>
      <c r="O220">
        <v>54</v>
      </c>
      <c r="P220">
        <v>543</v>
      </c>
      <c r="Q220">
        <v>283</v>
      </c>
      <c r="R220">
        <v>574</v>
      </c>
      <c r="S220">
        <v>504</v>
      </c>
      <c r="T220">
        <v>283</v>
      </c>
      <c r="U220">
        <v>557</v>
      </c>
      <c r="V220">
        <v>312</v>
      </c>
    </row>
    <row r="221" spans="1:22" x14ac:dyDescent="0.25">
      <c r="A221" t="s">
        <v>1685</v>
      </c>
      <c r="B221" t="s">
        <v>989</v>
      </c>
      <c r="C221">
        <v>292</v>
      </c>
      <c r="D221" t="s">
        <v>1475</v>
      </c>
      <c r="E221" t="s">
        <v>1440</v>
      </c>
      <c r="F221" t="s">
        <v>1408</v>
      </c>
      <c r="G221" t="s">
        <v>993</v>
      </c>
      <c r="H221" t="s">
        <v>1686</v>
      </c>
      <c r="I221" t="s">
        <v>1687</v>
      </c>
      <c r="J221">
        <v>178</v>
      </c>
      <c r="K221">
        <v>6</v>
      </c>
      <c r="L221">
        <v>48</v>
      </c>
      <c r="M221">
        <v>100</v>
      </c>
      <c r="N221">
        <v>3954</v>
      </c>
      <c r="O221">
        <v>43</v>
      </c>
      <c r="P221">
        <v>340</v>
      </c>
      <c r="Q221">
        <v>196</v>
      </c>
      <c r="R221">
        <v>802</v>
      </c>
      <c r="S221">
        <v>5726</v>
      </c>
      <c r="T221">
        <v>377</v>
      </c>
      <c r="U221">
        <v>395</v>
      </c>
      <c r="V221">
        <v>829</v>
      </c>
    </row>
    <row r="222" spans="1:22" x14ac:dyDescent="0.25">
      <c r="A222" t="s">
        <v>1688</v>
      </c>
      <c r="B222" t="s">
        <v>989</v>
      </c>
      <c r="C222">
        <v>293</v>
      </c>
      <c r="D222" t="s">
        <v>1475</v>
      </c>
      <c r="E222" t="s">
        <v>1440</v>
      </c>
      <c r="F222" t="s">
        <v>1408</v>
      </c>
      <c r="G222" t="s">
        <v>993</v>
      </c>
      <c r="H222" t="s">
        <v>1689</v>
      </c>
      <c r="I222" t="s">
        <v>1690</v>
      </c>
      <c r="J222">
        <v>0</v>
      </c>
      <c r="K222">
        <v>14</v>
      </c>
      <c r="L222">
        <v>24</v>
      </c>
      <c r="M222">
        <v>36</v>
      </c>
      <c r="N222">
        <v>2116</v>
      </c>
      <c r="O222">
        <v>77</v>
      </c>
      <c r="P222">
        <v>734</v>
      </c>
      <c r="Q222">
        <v>95</v>
      </c>
      <c r="R222">
        <v>2002</v>
      </c>
      <c r="S222">
        <v>2958</v>
      </c>
      <c r="T222">
        <v>187</v>
      </c>
      <c r="U222">
        <v>0</v>
      </c>
      <c r="V222">
        <v>434</v>
      </c>
    </row>
    <row r="223" spans="1:22" x14ac:dyDescent="0.25">
      <c r="A223" t="s">
        <v>1691</v>
      </c>
      <c r="B223" t="s">
        <v>989</v>
      </c>
      <c r="C223">
        <v>294</v>
      </c>
      <c r="D223" t="s">
        <v>1475</v>
      </c>
      <c r="E223" t="s">
        <v>1440</v>
      </c>
      <c r="F223" t="s">
        <v>1408</v>
      </c>
      <c r="G223" t="s">
        <v>993</v>
      </c>
      <c r="H223" t="s">
        <v>1692</v>
      </c>
      <c r="I223" t="s">
        <v>1693</v>
      </c>
      <c r="J223">
        <v>229</v>
      </c>
      <c r="K223">
        <v>17</v>
      </c>
      <c r="L223">
        <v>62</v>
      </c>
      <c r="M223">
        <v>154</v>
      </c>
      <c r="N223">
        <v>3522</v>
      </c>
      <c r="O223">
        <v>52</v>
      </c>
      <c r="P223">
        <v>374</v>
      </c>
      <c r="Q223">
        <v>159</v>
      </c>
      <c r="R223">
        <v>816</v>
      </c>
      <c r="S223">
        <v>2191</v>
      </c>
      <c r="T223">
        <v>210</v>
      </c>
      <c r="U223">
        <v>279</v>
      </c>
      <c r="V223">
        <v>517</v>
      </c>
    </row>
    <row r="224" spans="1:22" x14ac:dyDescent="0.25">
      <c r="A224" t="s">
        <v>1694</v>
      </c>
      <c r="B224" t="s">
        <v>989</v>
      </c>
      <c r="C224">
        <v>295</v>
      </c>
      <c r="D224" t="s">
        <v>1475</v>
      </c>
      <c r="E224" t="s">
        <v>1440</v>
      </c>
      <c r="F224" t="s">
        <v>1408</v>
      </c>
      <c r="G224" t="s">
        <v>993</v>
      </c>
      <c r="H224" t="s">
        <v>1695</v>
      </c>
      <c r="I224" t="s">
        <v>1696</v>
      </c>
      <c r="J224">
        <v>33</v>
      </c>
      <c r="K224">
        <v>7</v>
      </c>
      <c r="L224">
        <v>5</v>
      </c>
      <c r="M224">
        <v>6</v>
      </c>
      <c r="N224">
        <v>180</v>
      </c>
      <c r="O224">
        <v>2</v>
      </c>
      <c r="P224">
        <v>56</v>
      </c>
      <c r="Q224">
        <v>17</v>
      </c>
      <c r="R224">
        <v>53</v>
      </c>
      <c r="S224">
        <v>65</v>
      </c>
      <c r="T224">
        <v>12</v>
      </c>
      <c r="U224">
        <v>7</v>
      </c>
      <c r="V224">
        <v>33</v>
      </c>
    </row>
    <row r="225" spans="1:22" x14ac:dyDescent="0.25">
      <c r="A225" t="s">
        <v>1697</v>
      </c>
      <c r="B225" t="s">
        <v>989</v>
      </c>
      <c r="C225">
        <v>296</v>
      </c>
      <c r="D225" t="s">
        <v>1475</v>
      </c>
      <c r="E225" t="s">
        <v>1440</v>
      </c>
      <c r="F225" t="s">
        <v>1408</v>
      </c>
      <c r="G225" t="s">
        <v>993</v>
      </c>
      <c r="H225" t="s">
        <v>1698</v>
      </c>
      <c r="I225" t="s">
        <v>1699</v>
      </c>
      <c r="J225">
        <v>38</v>
      </c>
      <c r="K225">
        <v>0</v>
      </c>
      <c r="L225">
        <v>0</v>
      </c>
      <c r="M225">
        <v>10</v>
      </c>
      <c r="N225">
        <v>172</v>
      </c>
      <c r="O225">
        <v>3</v>
      </c>
      <c r="P225">
        <v>60</v>
      </c>
      <c r="Q225">
        <v>26</v>
      </c>
      <c r="R225">
        <v>51</v>
      </c>
      <c r="S225">
        <v>198</v>
      </c>
      <c r="T225">
        <v>39</v>
      </c>
      <c r="U225">
        <v>11</v>
      </c>
      <c r="V225">
        <v>83</v>
      </c>
    </row>
    <row r="226" spans="1:22" x14ac:dyDescent="0.25">
      <c r="A226" t="s">
        <v>1700</v>
      </c>
      <c r="B226" t="s">
        <v>989</v>
      </c>
      <c r="C226">
        <v>297</v>
      </c>
      <c r="D226" t="s">
        <v>1475</v>
      </c>
      <c r="E226" t="s">
        <v>1440</v>
      </c>
      <c r="F226" t="s">
        <v>1408</v>
      </c>
      <c r="G226" t="s">
        <v>993</v>
      </c>
      <c r="H226" t="s">
        <v>1701</v>
      </c>
      <c r="I226" t="s">
        <v>1702</v>
      </c>
      <c r="J226">
        <v>264</v>
      </c>
      <c r="K226">
        <v>30</v>
      </c>
      <c r="L226">
        <v>18</v>
      </c>
      <c r="M226">
        <v>109</v>
      </c>
      <c r="N226">
        <v>3557</v>
      </c>
      <c r="O226">
        <v>50</v>
      </c>
      <c r="P226">
        <v>370</v>
      </c>
      <c r="Q226">
        <v>325</v>
      </c>
      <c r="R226">
        <v>443</v>
      </c>
      <c r="S226">
        <v>674</v>
      </c>
      <c r="T226">
        <v>698</v>
      </c>
      <c r="U226">
        <v>262</v>
      </c>
      <c r="V226">
        <v>501</v>
      </c>
    </row>
    <row r="227" spans="1:22" x14ac:dyDescent="0.25">
      <c r="A227" t="s">
        <v>1703</v>
      </c>
      <c r="B227" t="s">
        <v>989</v>
      </c>
      <c r="C227">
        <v>301</v>
      </c>
      <c r="D227" t="s">
        <v>1475</v>
      </c>
      <c r="E227" t="s">
        <v>1440</v>
      </c>
      <c r="F227" t="s">
        <v>1412</v>
      </c>
      <c r="G227" t="s">
        <v>993</v>
      </c>
      <c r="H227" t="s">
        <v>1704</v>
      </c>
      <c r="I227" t="s">
        <v>1705</v>
      </c>
      <c r="J227">
        <v>331</v>
      </c>
      <c r="K227">
        <v>24</v>
      </c>
      <c r="L227">
        <v>9</v>
      </c>
      <c r="M227">
        <v>151</v>
      </c>
      <c r="N227">
        <v>4302</v>
      </c>
      <c r="O227">
        <v>50</v>
      </c>
      <c r="P227">
        <v>464</v>
      </c>
      <c r="Q227">
        <v>198</v>
      </c>
      <c r="R227">
        <v>891</v>
      </c>
      <c r="S227">
        <v>448</v>
      </c>
      <c r="T227">
        <v>324</v>
      </c>
      <c r="U227">
        <v>113</v>
      </c>
      <c r="V227">
        <v>201</v>
      </c>
    </row>
    <row r="228" spans="1:22" x14ac:dyDescent="0.25">
      <c r="A228" t="s">
        <v>1706</v>
      </c>
      <c r="B228" t="s">
        <v>989</v>
      </c>
      <c r="C228">
        <v>302</v>
      </c>
      <c r="D228" t="s">
        <v>1475</v>
      </c>
      <c r="E228" t="s">
        <v>1440</v>
      </c>
      <c r="F228" t="s">
        <v>1412</v>
      </c>
      <c r="G228" t="s">
        <v>993</v>
      </c>
      <c r="H228" t="s">
        <v>1707</v>
      </c>
      <c r="I228" t="s">
        <v>1708</v>
      </c>
      <c r="J228">
        <v>116</v>
      </c>
      <c r="K228">
        <v>14</v>
      </c>
      <c r="L228">
        <v>3</v>
      </c>
      <c r="M228">
        <v>41</v>
      </c>
      <c r="N228">
        <v>1532</v>
      </c>
      <c r="O228">
        <v>24</v>
      </c>
      <c r="P228">
        <v>194</v>
      </c>
      <c r="Q228">
        <v>86</v>
      </c>
      <c r="R228">
        <v>309</v>
      </c>
      <c r="S228">
        <v>257</v>
      </c>
      <c r="T228">
        <v>153</v>
      </c>
      <c r="U228">
        <v>94</v>
      </c>
      <c r="V228">
        <v>467</v>
      </c>
    </row>
    <row r="229" spans="1:22" x14ac:dyDescent="0.25">
      <c r="A229" t="s">
        <v>1709</v>
      </c>
      <c r="B229" t="s">
        <v>989</v>
      </c>
      <c r="C229">
        <v>303</v>
      </c>
      <c r="D229" t="s">
        <v>1475</v>
      </c>
      <c r="E229" t="s">
        <v>1440</v>
      </c>
      <c r="F229" t="s">
        <v>1412</v>
      </c>
      <c r="G229" t="s">
        <v>993</v>
      </c>
      <c r="H229" t="s">
        <v>1710</v>
      </c>
      <c r="I229" t="s">
        <v>1711</v>
      </c>
      <c r="J229">
        <v>19</v>
      </c>
      <c r="K229">
        <v>4</v>
      </c>
      <c r="L229">
        <v>1</v>
      </c>
      <c r="M229">
        <v>17</v>
      </c>
      <c r="N229">
        <v>115</v>
      </c>
      <c r="O229">
        <v>6</v>
      </c>
      <c r="P229">
        <v>41</v>
      </c>
      <c r="Q229">
        <v>11</v>
      </c>
      <c r="R229">
        <v>31</v>
      </c>
      <c r="S229">
        <v>285</v>
      </c>
      <c r="T229">
        <v>75</v>
      </c>
      <c r="U229">
        <v>9</v>
      </c>
      <c r="V229">
        <v>108</v>
      </c>
    </row>
    <row r="230" spans="1:22" x14ac:dyDescent="0.25">
      <c r="A230" t="s">
        <v>1712</v>
      </c>
      <c r="B230" t="s">
        <v>989</v>
      </c>
      <c r="C230">
        <v>304</v>
      </c>
      <c r="D230" t="s">
        <v>1475</v>
      </c>
      <c r="E230" t="s">
        <v>1440</v>
      </c>
      <c r="F230" t="s">
        <v>1713</v>
      </c>
      <c r="G230" t="s">
        <v>993</v>
      </c>
      <c r="H230" t="s">
        <v>1714</v>
      </c>
      <c r="I230" t="s">
        <v>1715</v>
      </c>
      <c r="J230">
        <v>75</v>
      </c>
      <c r="K230">
        <v>4</v>
      </c>
      <c r="L230">
        <v>6</v>
      </c>
      <c r="M230">
        <v>35</v>
      </c>
      <c r="N230">
        <v>1026</v>
      </c>
      <c r="O230">
        <v>9</v>
      </c>
      <c r="P230">
        <v>93</v>
      </c>
      <c r="Q230">
        <v>36</v>
      </c>
      <c r="R230">
        <v>135</v>
      </c>
      <c r="S230">
        <v>288</v>
      </c>
      <c r="T230">
        <v>119</v>
      </c>
      <c r="U230">
        <v>82</v>
      </c>
      <c r="V230">
        <v>154</v>
      </c>
    </row>
    <row r="231" spans="1:22" x14ac:dyDescent="0.25">
      <c r="A231" t="s">
        <v>1716</v>
      </c>
      <c r="B231" t="s">
        <v>989</v>
      </c>
      <c r="C231">
        <v>305</v>
      </c>
      <c r="D231" t="s">
        <v>1475</v>
      </c>
      <c r="E231" t="s">
        <v>1440</v>
      </c>
      <c r="F231" t="s">
        <v>1713</v>
      </c>
      <c r="G231" t="s">
        <v>993</v>
      </c>
      <c r="H231" t="s">
        <v>1717</v>
      </c>
      <c r="I231" t="s">
        <v>1718</v>
      </c>
      <c r="J231">
        <v>72</v>
      </c>
      <c r="K231">
        <v>1</v>
      </c>
      <c r="L231">
        <v>6</v>
      </c>
      <c r="M231">
        <v>22</v>
      </c>
      <c r="N231">
        <v>745</v>
      </c>
      <c r="O231">
        <v>17</v>
      </c>
      <c r="P231">
        <v>74</v>
      </c>
      <c r="Q231">
        <v>38</v>
      </c>
      <c r="R231">
        <v>109</v>
      </c>
      <c r="S231">
        <v>305</v>
      </c>
      <c r="T231">
        <v>172</v>
      </c>
      <c r="U231">
        <v>42</v>
      </c>
      <c r="V231">
        <v>120</v>
      </c>
    </row>
    <row r="232" spans="1:22" x14ac:dyDescent="0.25">
      <c r="A232" t="s">
        <v>1719</v>
      </c>
      <c r="B232" t="s">
        <v>989</v>
      </c>
      <c r="C232">
        <v>348</v>
      </c>
      <c r="D232" t="s">
        <v>1475</v>
      </c>
      <c r="E232" t="s">
        <v>1440</v>
      </c>
      <c r="F232" t="s">
        <v>1426</v>
      </c>
      <c r="G232" t="s">
        <v>993</v>
      </c>
      <c r="H232" t="s">
        <v>1720</v>
      </c>
      <c r="I232" t="s">
        <v>1721</v>
      </c>
      <c r="J232">
        <v>7</v>
      </c>
      <c r="K232">
        <v>3</v>
      </c>
      <c r="L232">
        <v>0</v>
      </c>
      <c r="M232">
        <v>1</v>
      </c>
      <c r="N232">
        <v>15</v>
      </c>
      <c r="O232">
        <v>0</v>
      </c>
      <c r="P232">
        <v>32</v>
      </c>
      <c r="Q232">
        <v>5</v>
      </c>
      <c r="R232">
        <v>19</v>
      </c>
      <c r="S232">
        <v>53</v>
      </c>
      <c r="T232">
        <v>1</v>
      </c>
      <c r="U232">
        <v>0</v>
      </c>
      <c r="V232">
        <v>16</v>
      </c>
    </row>
    <row r="233" spans="1:22" x14ac:dyDescent="0.25">
      <c r="A233" t="s">
        <v>1722</v>
      </c>
      <c r="B233" t="s">
        <v>989</v>
      </c>
      <c r="C233">
        <v>1</v>
      </c>
      <c r="D233" t="s">
        <v>1723</v>
      </c>
      <c r="E233" t="s">
        <v>1724</v>
      </c>
      <c r="F233" t="s">
        <v>1725</v>
      </c>
      <c r="G233" t="s">
        <v>993</v>
      </c>
      <c r="H233" t="s">
        <v>1726</v>
      </c>
      <c r="I233" t="s">
        <v>1727</v>
      </c>
      <c r="J233">
        <v>6</v>
      </c>
      <c r="K233">
        <v>0</v>
      </c>
      <c r="L233">
        <v>0</v>
      </c>
      <c r="M233">
        <v>1</v>
      </c>
      <c r="N233">
        <v>73</v>
      </c>
      <c r="O233">
        <v>0</v>
      </c>
      <c r="P233">
        <v>1</v>
      </c>
      <c r="Q233">
        <v>8</v>
      </c>
      <c r="R233">
        <v>2</v>
      </c>
      <c r="S233">
        <v>85</v>
      </c>
      <c r="T233">
        <v>20</v>
      </c>
      <c r="U233">
        <v>2</v>
      </c>
      <c r="V233">
        <v>23</v>
      </c>
    </row>
    <row r="234" spans="1:22" x14ac:dyDescent="0.25">
      <c r="A234" t="s">
        <v>1728</v>
      </c>
      <c r="B234" t="s">
        <v>989</v>
      </c>
      <c r="C234">
        <v>2</v>
      </c>
      <c r="D234" t="s">
        <v>1723</v>
      </c>
      <c r="E234" t="s">
        <v>1729</v>
      </c>
      <c r="F234" t="s">
        <v>1730</v>
      </c>
      <c r="G234" t="s">
        <v>993</v>
      </c>
      <c r="H234" t="s">
        <v>1731</v>
      </c>
      <c r="I234" t="s">
        <v>1732</v>
      </c>
      <c r="J234">
        <v>10</v>
      </c>
      <c r="K234">
        <v>2</v>
      </c>
      <c r="L234">
        <v>1</v>
      </c>
      <c r="M234">
        <v>9</v>
      </c>
      <c r="N234">
        <v>48</v>
      </c>
      <c r="O234">
        <v>1</v>
      </c>
      <c r="P234">
        <v>31</v>
      </c>
      <c r="Q234">
        <v>9</v>
      </c>
      <c r="R234">
        <v>20</v>
      </c>
      <c r="S234">
        <v>150</v>
      </c>
      <c r="T234">
        <v>16</v>
      </c>
      <c r="U234">
        <v>3</v>
      </c>
      <c r="V234">
        <v>79</v>
      </c>
    </row>
    <row r="235" spans="1:22" x14ac:dyDescent="0.25">
      <c r="A235" t="s">
        <v>1733</v>
      </c>
      <c r="B235" t="s">
        <v>989</v>
      </c>
      <c r="C235">
        <v>3</v>
      </c>
      <c r="D235" t="s">
        <v>1723</v>
      </c>
      <c r="E235" t="s">
        <v>1729</v>
      </c>
      <c r="F235" t="s">
        <v>1734</v>
      </c>
      <c r="G235" t="s">
        <v>993</v>
      </c>
      <c r="H235" t="s">
        <v>1735</v>
      </c>
      <c r="I235" t="s">
        <v>1736</v>
      </c>
      <c r="J235">
        <v>0</v>
      </c>
      <c r="K235">
        <v>0</v>
      </c>
      <c r="L235">
        <v>0</v>
      </c>
      <c r="M235">
        <v>1</v>
      </c>
      <c r="N235">
        <v>4</v>
      </c>
      <c r="O235">
        <v>0</v>
      </c>
      <c r="P235">
        <v>2</v>
      </c>
      <c r="Q235">
        <v>1</v>
      </c>
      <c r="R235">
        <v>4</v>
      </c>
      <c r="S235">
        <v>6</v>
      </c>
      <c r="T235">
        <v>5</v>
      </c>
      <c r="U235">
        <v>0</v>
      </c>
      <c r="V235">
        <v>4</v>
      </c>
    </row>
    <row r="236" spans="1:22" x14ac:dyDescent="0.25">
      <c r="A236" t="s">
        <v>1737</v>
      </c>
      <c r="B236" t="s">
        <v>989</v>
      </c>
      <c r="C236">
        <v>4</v>
      </c>
      <c r="D236" t="s">
        <v>1723</v>
      </c>
      <c r="E236" t="s">
        <v>1729</v>
      </c>
      <c r="F236" t="s">
        <v>1738</v>
      </c>
      <c r="G236" t="s">
        <v>993</v>
      </c>
      <c r="H236" t="s">
        <v>1739</v>
      </c>
      <c r="I236" t="s">
        <v>1740</v>
      </c>
      <c r="J236">
        <v>5</v>
      </c>
      <c r="K236">
        <v>1</v>
      </c>
      <c r="L236">
        <v>0</v>
      </c>
      <c r="M236">
        <v>9</v>
      </c>
      <c r="N236">
        <v>25</v>
      </c>
      <c r="O236">
        <v>0</v>
      </c>
      <c r="P236">
        <v>7</v>
      </c>
      <c r="Q236">
        <v>1</v>
      </c>
      <c r="R236">
        <v>7</v>
      </c>
      <c r="S236">
        <v>55</v>
      </c>
      <c r="T236">
        <v>14</v>
      </c>
      <c r="U236">
        <v>0</v>
      </c>
      <c r="V236">
        <v>35</v>
      </c>
    </row>
    <row r="237" spans="1:22" x14ac:dyDescent="0.25">
      <c r="A237" t="s">
        <v>1741</v>
      </c>
      <c r="B237" t="s">
        <v>989</v>
      </c>
      <c r="C237">
        <v>5</v>
      </c>
      <c r="D237" t="s">
        <v>1723</v>
      </c>
      <c r="E237" t="s">
        <v>1742</v>
      </c>
      <c r="F237" t="s">
        <v>1743</v>
      </c>
      <c r="G237" t="s">
        <v>993</v>
      </c>
      <c r="H237" t="s">
        <v>1744</v>
      </c>
      <c r="I237" t="s">
        <v>1745</v>
      </c>
      <c r="J237">
        <v>3</v>
      </c>
      <c r="K237">
        <v>1</v>
      </c>
      <c r="L237">
        <v>0</v>
      </c>
      <c r="M237">
        <v>1</v>
      </c>
      <c r="N237">
        <v>31</v>
      </c>
      <c r="O237">
        <v>0</v>
      </c>
      <c r="P237">
        <v>2</v>
      </c>
      <c r="Q237">
        <v>1</v>
      </c>
      <c r="R237">
        <v>3</v>
      </c>
      <c r="S237">
        <v>29</v>
      </c>
      <c r="T237">
        <v>4</v>
      </c>
      <c r="U237">
        <v>0</v>
      </c>
      <c r="V237">
        <v>24</v>
      </c>
    </row>
    <row r="238" spans="1:22" x14ac:dyDescent="0.25">
      <c r="A238" t="s">
        <v>1746</v>
      </c>
      <c r="B238" t="s">
        <v>989</v>
      </c>
      <c r="C238">
        <v>6</v>
      </c>
      <c r="D238" t="s">
        <v>1723</v>
      </c>
      <c r="E238" t="s">
        <v>1742</v>
      </c>
      <c r="F238" t="s">
        <v>1747</v>
      </c>
      <c r="G238" t="s">
        <v>993</v>
      </c>
      <c r="H238" t="s">
        <v>1748</v>
      </c>
      <c r="I238" t="s">
        <v>1749</v>
      </c>
      <c r="J238">
        <v>24</v>
      </c>
      <c r="K238">
        <v>7</v>
      </c>
      <c r="L238">
        <v>0</v>
      </c>
      <c r="M238">
        <v>13</v>
      </c>
      <c r="N238">
        <v>253</v>
      </c>
      <c r="O238">
        <v>10</v>
      </c>
      <c r="P238">
        <v>59</v>
      </c>
      <c r="Q238">
        <v>28</v>
      </c>
      <c r="R238">
        <v>83</v>
      </c>
      <c r="S238">
        <v>563</v>
      </c>
      <c r="T238">
        <v>136</v>
      </c>
      <c r="U238">
        <v>1</v>
      </c>
      <c r="V238">
        <v>337</v>
      </c>
    </row>
    <row r="239" spans="1:22" x14ac:dyDescent="0.25">
      <c r="A239" t="s">
        <v>1750</v>
      </c>
      <c r="B239" t="s">
        <v>989</v>
      </c>
      <c r="C239">
        <v>7</v>
      </c>
      <c r="D239" t="s">
        <v>1723</v>
      </c>
      <c r="E239" t="s">
        <v>1742</v>
      </c>
      <c r="F239" t="s">
        <v>1751</v>
      </c>
      <c r="G239" t="s">
        <v>993</v>
      </c>
      <c r="H239" t="s">
        <v>1752</v>
      </c>
      <c r="I239" t="s">
        <v>1753</v>
      </c>
      <c r="J239">
        <v>2</v>
      </c>
      <c r="K239">
        <v>0</v>
      </c>
      <c r="L239">
        <v>2</v>
      </c>
      <c r="M239">
        <v>4</v>
      </c>
      <c r="N239">
        <v>104</v>
      </c>
      <c r="O239">
        <v>2</v>
      </c>
      <c r="P239">
        <v>33</v>
      </c>
      <c r="Q239">
        <v>12</v>
      </c>
      <c r="R239">
        <v>13</v>
      </c>
      <c r="S239">
        <v>177</v>
      </c>
      <c r="T239">
        <v>42</v>
      </c>
      <c r="U239">
        <v>0</v>
      </c>
      <c r="V239">
        <v>162</v>
      </c>
    </row>
    <row r="240" spans="1:22" x14ac:dyDescent="0.25">
      <c r="A240" t="s">
        <v>1754</v>
      </c>
      <c r="B240" t="s">
        <v>989</v>
      </c>
      <c r="C240">
        <v>8</v>
      </c>
      <c r="D240" t="s">
        <v>1723</v>
      </c>
      <c r="E240" t="s">
        <v>1742</v>
      </c>
      <c r="F240" t="s">
        <v>1755</v>
      </c>
      <c r="G240" t="s">
        <v>993</v>
      </c>
      <c r="H240" t="s">
        <v>1756</v>
      </c>
      <c r="I240" t="s">
        <v>1757</v>
      </c>
      <c r="J240">
        <v>4</v>
      </c>
      <c r="K240">
        <v>0</v>
      </c>
      <c r="L240">
        <v>2</v>
      </c>
      <c r="M240">
        <v>0</v>
      </c>
      <c r="N240">
        <v>36</v>
      </c>
      <c r="O240">
        <v>0</v>
      </c>
      <c r="P240">
        <v>4</v>
      </c>
      <c r="Q240">
        <v>0</v>
      </c>
      <c r="R240">
        <v>17</v>
      </c>
      <c r="S240">
        <v>42</v>
      </c>
      <c r="T240">
        <v>21</v>
      </c>
      <c r="U240">
        <v>0</v>
      </c>
      <c r="V240">
        <v>49</v>
      </c>
    </row>
    <row r="241" spans="1:22" x14ac:dyDescent="0.25">
      <c r="A241" t="s">
        <v>1758</v>
      </c>
      <c r="B241" t="s">
        <v>989</v>
      </c>
      <c r="C241">
        <v>9</v>
      </c>
      <c r="D241" t="s">
        <v>1723</v>
      </c>
      <c r="E241" t="s">
        <v>1742</v>
      </c>
      <c r="F241" t="s">
        <v>1755</v>
      </c>
      <c r="G241" t="s">
        <v>993</v>
      </c>
      <c r="H241" t="s">
        <v>1759</v>
      </c>
      <c r="I241" t="s">
        <v>1760</v>
      </c>
      <c r="J241">
        <v>0</v>
      </c>
      <c r="K241">
        <v>1</v>
      </c>
      <c r="L241">
        <v>0</v>
      </c>
      <c r="M241">
        <v>0</v>
      </c>
      <c r="N241">
        <v>54</v>
      </c>
      <c r="O241">
        <v>0</v>
      </c>
      <c r="P241">
        <v>8</v>
      </c>
      <c r="Q241">
        <v>0</v>
      </c>
      <c r="R241">
        <v>18</v>
      </c>
      <c r="S241">
        <v>76</v>
      </c>
      <c r="T241">
        <v>11</v>
      </c>
      <c r="U241">
        <v>0</v>
      </c>
      <c r="V241">
        <v>42</v>
      </c>
    </row>
    <row r="242" spans="1:22" x14ac:dyDescent="0.25">
      <c r="A242" t="s">
        <v>1761</v>
      </c>
      <c r="B242" t="s">
        <v>989</v>
      </c>
      <c r="C242">
        <v>10</v>
      </c>
      <c r="D242" t="s">
        <v>1723</v>
      </c>
      <c r="E242" t="s">
        <v>1762</v>
      </c>
      <c r="F242" t="s">
        <v>1763</v>
      </c>
      <c r="G242" t="s">
        <v>993</v>
      </c>
      <c r="H242" t="s">
        <v>1764</v>
      </c>
      <c r="I242" t="s">
        <v>1765</v>
      </c>
      <c r="J242">
        <v>3</v>
      </c>
      <c r="K242">
        <v>0</v>
      </c>
      <c r="L242">
        <v>0</v>
      </c>
      <c r="M242">
        <v>0</v>
      </c>
      <c r="N242">
        <v>53</v>
      </c>
      <c r="O242">
        <v>0</v>
      </c>
      <c r="P242">
        <v>0</v>
      </c>
      <c r="Q242">
        <v>0</v>
      </c>
      <c r="R242">
        <v>3</v>
      </c>
      <c r="S242">
        <v>2</v>
      </c>
      <c r="T242">
        <v>0</v>
      </c>
      <c r="U242">
        <v>0</v>
      </c>
      <c r="V242">
        <v>26</v>
      </c>
    </row>
    <row r="243" spans="1:22" x14ac:dyDescent="0.25">
      <c r="A243" t="s">
        <v>1766</v>
      </c>
      <c r="B243" t="s">
        <v>989</v>
      </c>
      <c r="C243">
        <v>11</v>
      </c>
      <c r="D243" t="s">
        <v>1723</v>
      </c>
      <c r="E243" t="s">
        <v>1742</v>
      </c>
      <c r="F243" t="s">
        <v>1767</v>
      </c>
      <c r="G243" t="s">
        <v>993</v>
      </c>
      <c r="H243" t="s">
        <v>1768</v>
      </c>
      <c r="I243" t="s">
        <v>1769</v>
      </c>
      <c r="J243">
        <v>0</v>
      </c>
      <c r="K243">
        <v>0</v>
      </c>
      <c r="L243">
        <v>0</v>
      </c>
      <c r="M243">
        <v>10</v>
      </c>
      <c r="N243">
        <v>67</v>
      </c>
      <c r="O243">
        <v>0</v>
      </c>
      <c r="P243">
        <v>9</v>
      </c>
      <c r="Q243">
        <v>0</v>
      </c>
      <c r="R243">
        <v>17</v>
      </c>
      <c r="S243">
        <v>69</v>
      </c>
      <c r="T243">
        <v>28</v>
      </c>
      <c r="U243">
        <v>5</v>
      </c>
      <c r="V243">
        <v>85</v>
      </c>
    </row>
    <row r="244" spans="1:22" x14ac:dyDescent="0.25">
      <c r="A244" t="s">
        <v>1770</v>
      </c>
      <c r="B244" t="s">
        <v>989</v>
      </c>
      <c r="C244">
        <v>12</v>
      </c>
      <c r="D244" t="s">
        <v>1723</v>
      </c>
      <c r="E244" t="s">
        <v>1742</v>
      </c>
      <c r="F244" t="s">
        <v>1771</v>
      </c>
      <c r="G244" t="s">
        <v>993</v>
      </c>
      <c r="H244" t="s">
        <v>1772</v>
      </c>
      <c r="I244" t="s">
        <v>1773</v>
      </c>
      <c r="J244">
        <v>0</v>
      </c>
      <c r="K244">
        <v>0</v>
      </c>
      <c r="L244">
        <v>0</v>
      </c>
      <c r="M244">
        <v>0</v>
      </c>
      <c r="N244">
        <v>17</v>
      </c>
      <c r="O244">
        <v>5</v>
      </c>
      <c r="P244">
        <v>0</v>
      </c>
      <c r="Q244">
        <v>0</v>
      </c>
      <c r="R244">
        <v>4</v>
      </c>
      <c r="S244">
        <v>8</v>
      </c>
      <c r="T244">
        <v>20</v>
      </c>
      <c r="U244">
        <v>0</v>
      </c>
      <c r="V244">
        <v>75</v>
      </c>
    </row>
    <row r="245" spans="1:22" x14ac:dyDescent="0.25">
      <c r="A245" t="s">
        <v>1774</v>
      </c>
      <c r="B245" t="s">
        <v>989</v>
      </c>
      <c r="C245">
        <v>13</v>
      </c>
      <c r="D245" t="s">
        <v>1723</v>
      </c>
      <c r="E245" t="s">
        <v>1762</v>
      </c>
      <c r="F245" t="s">
        <v>1775</v>
      </c>
      <c r="G245" t="s">
        <v>993</v>
      </c>
      <c r="H245" t="s">
        <v>1776</v>
      </c>
      <c r="I245" t="s">
        <v>1777</v>
      </c>
      <c r="J245">
        <v>0</v>
      </c>
      <c r="K245">
        <v>0</v>
      </c>
      <c r="L245">
        <v>0</v>
      </c>
      <c r="M245">
        <v>1</v>
      </c>
      <c r="N245">
        <v>35</v>
      </c>
      <c r="O245">
        <v>0</v>
      </c>
      <c r="P245">
        <v>0</v>
      </c>
      <c r="Q245">
        <v>0</v>
      </c>
      <c r="R245">
        <v>35</v>
      </c>
      <c r="S245">
        <v>31</v>
      </c>
      <c r="T245">
        <v>48</v>
      </c>
      <c r="U245">
        <v>0</v>
      </c>
      <c r="V245">
        <v>82</v>
      </c>
    </row>
    <row r="246" spans="1:22" x14ac:dyDescent="0.25">
      <c r="A246" t="s">
        <v>1778</v>
      </c>
      <c r="B246" t="s">
        <v>989</v>
      </c>
      <c r="C246">
        <v>14</v>
      </c>
      <c r="D246" t="s">
        <v>1723</v>
      </c>
      <c r="E246" t="s">
        <v>1742</v>
      </c>
      <c r="F246" t="s">
        <v>1779</v>
      </c>
      <c r="G246" t="s">
        <v>993</v>
      </c>
      <c r="H246" t="s">
        <v>1780</v>
      </c>
      <c r="I246" t="s">
        <v>1781</v>
      </c>
      <c r="J246">
        <v>0</v>
      </c>
      <c r="K246">
        <v>3</v>
      </c>
      <c r="L246">
        <v>0</v>
      </c>
      <c r="M246">
        <v>3</v>
      </c>
      <c r="N246">
        <v>12</v>
      </c>
      <c r="O246">
        <v>0</v>
      </c>
      <c r="P246">
        <v>0</v>
      </c>
      <c r="Q246">
        <v>0</v>
      </c>
      <c r="R246">
        <v>7</v>
      </c>
      <c r="S246">
        <v>5</v>
      </c>
      <c r="T246">
        <v>1</v>
      </c>
      <c r="U246">
        <v>0</v>
      </c>
      <c r="V246">
        <v>47</v>
      </c>
    </row>
    <row r="247" spans="1:22" x14ac:dyDescent="0.25">
      <c r="A247" t="s">
        <v>1782</v>
      </c>
      <c r="B247" t="s">
        <v>989</v>
      </c>
      <c r="C247">
        <v>15</v>
      </c>
      <c r="D247" t="s">
        <v>1723</v>
      </c>
      <c r="E247" t="s">
        <v>1742</v>
      </c>
      <c r="F247" t="s">
        <v>1783</v>
      </c>
      <c r="G247" t="s">
        <v>993</v>
      </c>
      <c r="H247" t="s">
        <v>1784</v>
      </c>
      <c r="I247" t="s">
        <v>1785</v>
      </c>
      <c r="J247">
        <v>2</v>
      </c>
      <c r="K247">
        <v>6</v>
      </c>
      <c r="L247">
        <v>0</v>
      </c>
      <c r="M247">
        <v>2</v>
      </c>
      <c r="N247">
        <v>71</v>
      </c>
      <c r="O247">
        <v>0</v>
      </c>
      <c r="P247">
        <v>19</v>
      </c>
      <c r="Q247">
        <v>5</v>
      </c>
      <c r="R247">
        <v>24</v>
      </c>
      <c r="S247">
        <v>119</v>
      </c>
      <c r="T247">
        <v>25</v>
      </c>
      <c r="U247">
        <v>0</v>
      </c>
      <c r="V247">
        <v>223</v>
      </c>
    </row>
    <row r="248" spans="1:22" x14ac:dyDescent="0.25">
      <c r="A248" t="s">
        <v>1786</v>
      </c>
      <c r="B248" t="s">
        <v>989</v>
      </c>
      <c r="C248">
        <v>16</v>
      </c>
      <c r="D248" t="s">
        <v>1723</v>
      </c>
      <c r="E248" t="s">
        <v>1762</v>
      </c>
      <c r="F248" t="s">
        <v>1787</v>
      </c>
      <c r="G248" t="s">
        <v>993</v>
      </c>
      <c r="H248" t="s">
        <v>1788</v>
      </c>
      <c r="I248" t="s">
        <v>1789</v>
      </c>
      <c r="J248">
        <v>2</v>
      </c>
      <c r="K248">
        <v>1</v>
      </c>
      <c r="L248">
        <v>1</v>
      </c>
      <c r="M248">
        <v>0</v>
      </c>
      <c r="N248">
        <v>29</v>
      </c>
      <c r="O248">
        <v>0</v>
      </c>
      <c r="P248">
        <v>4</v>
      </c>
      <c r="Q248">
        <v>0</v>
      </c>
      <c r="R248">
        <v>33</v>
      </c>
      <c r="S248">
        <v>9</v>
      </c>
      <c r="T248">
        <v>33</v>
      </c>
      <c r="U248">
        <v>0</v>
      </c>
      <c r="V248">
        <v>99</v>
      </c>
    </row>
    <row r="249" spans="1:22" x14ac:dyDescent="0.25">
      <c r="A249" t="s">
        <v>1790</v>
      </c>
      <c r="B249" t="s">
        <v>989</v>
      </c>
      <c r="C249">
        <v>17</v>
      </c>
      <c r="D249" t="s">
        <v>1723</v>
      </c>
      <c r="E249" t="s">
        <v>1742</v>
      </c>
      <c r="F249" t="s">
        <v>1791</v>
      </c>
      <c r="G249" t="s">
        <v>993</v>
      </c>
      <c r="H249" t="s">
        <v>1792</v>
      </c>
      <c r="I249" t="s">
        <v>1793</v>
      </c>
      <c r="J249">
        <v>2</v>
      </c>
      <c r="K249">
        <v>1</v>
      </c>
      <c r="L249">
        <v>0</v>
      </c>
      <c r="M249">
        <v>0</v>
      </c>
      <c r="N249">
        <v>16</v>
      </c>
      <c r="O249">
        <v>0</v>
      </c>
      <c r="P249">
        <v>0</v>
      </c>
      <c r="Q249">
        <v>1</v>
      </c>
      <c r="R249">
        <v>3</v>
      </c>
      <c r="S249">
        <v>29</v>
      </c>
      <c r="T249">
        <v>3</v>
      </c>
      <c r="U249">
        <v>1</v>
      </c>
      <c r="V249">
        <v>24</v>
      </c>
    </row>
    <row r="250" spans="1:22" x14ac:dyDescent="0.25">
      <c r="A250" t="s">
        <v>1794</v>
      </c>
      <c r="B250" t="s">
        <v>989</v>
      </c>
      <c r="C250">
        <v>18</v>
      </c>
      <c r="D250" t="s">
        <v>1723</v>
      </c>
      <c r="E250" t="s">
        <v>1762</v>
      </c>
      <c r="F250" t="s">
        <v>1795</v>
      </c>
      <c r="G250" t="s">
        <v>993</v>
      </c>
      <c r="H250" t="s">
        <v>1796</v>
      </c>
      <c r="I250" t="s">
        <v>1797</v>
      </c>
      <c r="J250">
        <v>0</v>
      </c>
      <c r="K250">
        <v>0</v>
      </c>
      <c r="L250">
        <v>0</v>
      </c>
      <c r="M250">
        <v>0</v>
      </c>
      <c r="N250">
        <v>8</v>
      </c>
      <c r="O250">
        <v>0</v>
      </c>
      <c r="P250">
        <v>7</v>
      </c>
      <c r="Q250">
        <v>0</v>
      </c>
      <c r="R250">
        <v>16</v>
      </c>
      <c r="S250">
        <v>27</v>
      </c>
      <c r="T250">
        <v>0</v>
      </c>
      <c r="U250">
        <v>0</v>
      </c>
      <c r="V250">
        <v>0</v>
      </c>
    </row>
    <row r="251" spans="1:22" x14ac:dyDescent="0.25">
      <c r="A251" t="s">
        <v>1798</v>
      </c>
      <c r="B251" t="s">
        <v>989</v>
      </c>
      <c r="C251">
        <v>19</v>
      </c>
      <c r="D251" t="s">
        <v>1723</v>
      </c>
      <c r="E251" t="s">
        <v>1742</v>
      </c>
      <c r="F251" t="s">
        <v>1799</v>
      </c>
      <c r="G251" t="s">
        <v>993</v>
      </c>
      <c r="H251" t="s">
        <v>1800</v>
      </c>
      <c r="I251" t="s">
        <v>1801</v>
      </c>
      <c r="J251">
        <v>0</v>
      </c>
      <c r="K251">
        <v>6</v>
      </c>
      <c r="L251">
        <v>0</v>
      </c>
      <c r="M251">
        <v>2</v>
      </c>
      <c r="N251">
        <v>89</v>
      </c>
      <c r="O251">
        <v>0</v>
      </c>
      <c r="P251">
        <v>1</v>
      </c>
      <c r="Q251">
        <v>1</v>
      </c>
      <c r="R251">
        <v>10</v>
      </c>
      <c r="S251">
        <v>45</v>
      </c>
      <c r="T251">
        <v>43</v>
      </c>
      <c r="U251">
        <v>1</v>
      </c>
      <c r="V251">
        <v>144</v>
      </c>
    </row>
    <row r="252" spans="1:22" x14ac:dyDescent="0.25">
      <c r="A252" t="s">
        <v>1802</v>
      </c>
      <c r="B252" t="s">
        <v>989</v>
      </c>
      <c r="C252">
        <v>20</v>
      </c>
      <c r="D252" t="s">
        <v>1723</v>
      </c>
      <c r="E252" t="s">
        <v>1742</v>
      </c>
      <c r="F252" t="s">
        <v>1803</v>
      </c>
      <c r="G252" t="s">
        <v>993</v>
      </c>
      <c r="H252" t="s">
        <v>1804</v>
      </c>
      <c r="I252" t="s">
        <v>1805</v>
      </c>
      <c r="J252">
        <v>0</v>
      </c>
      <c r="K252">
        <v>0</v>
      </c>
      <c r="L252">
        <v>0</v>
      </c>
      <c r="M252">
        <v>5</v>
      </c>
      <c r="N252">
        <v>34</v>
      </c>
      <c r="O252">
        <v>0</v>
      </c>
      <c r="P252">
        <v>9</v>
      </c>
      <c r="Q252">
        <v>0</v>
      </c>
      <c r="R252">
        <v>15</v>
      </c>
      <c r="S252">
        <v>60</v>
      </c>
      <c r="T252">
        <v>10</v>
      </c>
      <c r="U252">
        <v>0</v>
      </c>
      <c r="V252">
        <v>63</v>
      </c>
    </row>
    <row r="253" spans="1:22" x14ac:dyDescent="0.25">
      <c r="A253" t="s">
        <v>1806</v>
      </c>
      <c r="B253" t="s">
        <v>989</v>
      </c>
      <c r="C253">
        <v>21</v>
      </c>
      <c r="D253" t="s">
        <v>1723</v>
      </c>
      <c r="E253" t="s">
        <v>1807</v>
      </c>
      <c r="F253" t="s">
        <v>1808</v>
      </c>
      <c r="G253" t="s">
        <v>993</v>
      </c>
      <c r="H253" t="s">
        <v>1809</v>
      </c>
      <c r="I253" t="s">
        <v>1810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</row>
    <row r="254" spans="1:22" x14ac:dyDescent="0.25">
      <c r="A254" t="s">
        <v>1811</v>
      </c>
      <c r="B254" t="s">
        <v>989</v>
      </c>
      <c r="C254">
        <v>22</v>
      </c>
      <c r="D254" t="s">
        <v>1723</v>
      </c>
      <c r="E254" t="s">
        <v>1812</v>
      </c>
      <c r="F254" t="s">
        <v>1813</v>
      </c>
      <c r="G254" t="s">
        <v>993</v>
      </c>
      <c r="H254" t="s">
        <v>1814</v>
      </c>
      <c r="I254" t="s">
        <v>1815</v>
      </c>
      <c r="J254">
        <v>0</v>
      </c>
      <c r="K254">
        <v>1</v>
      </c>
      <c r="L254">
        <v>0</v>
      </c>
      <c r="M254">
        <v>0</v>
      </c>
      <c r="N254">
        <v>24</v>
      </c>
      <c r="O254">
        <v>0</v>
      </c>
      <c r="P254">
        <v>7</v>
      </c>
      <c r="Q254">
        <v>0</v>
      </c>
      <c r="R254">
        <v>0</v>
      </c>
      <c r="S254">
        <v>4</v>
      </c>
      <c r="T254">
        <v>9</v>
      </c>
      <c r="U254">
        <v>3</v>
      </c>
      <c r="V254">
        <v>6</v>
      </c>
    </row>
    <row r="255" spans="1:22" x14ac:dyDescent="0.25">
      <c r="A255" t="s">
        <v>1816</v>
      </c>
      <c r="B255" t="s">
        <v>989</v>
      </c>
      <c r="C255">
        <v>23</v>
      </c>
      <c r="D255" t="s">
        <v>1723</v>
      </c>
      <c r="E255" t="s">
        <v>1812</v>
      </c>
      <c r="F255" t="s">
        <v>1817</v>
      </c>
      <c r="G255" t="s">
        <v>993</v>
      </c>
      <c r="H255" t="s">
        <v>1818</v>
      </c>
      <c r="I255" t="s">
        <v>1819</v>
      </c>
      <c r="J255">
        <v>3</v>
      </c>
      <c r="K255">
        <v>0</v>
      </c>
      <c r="L255">
        <v>1</v>
      </c>
      <c r="M255">
        <v>8</v>
      </c>
      <c r="N255">
        <v>141</v>
      </c>
      <c r="O255">
        <v>7</v>
      </c>
      <c r="P255">
        <v>11</v>
      </c>
      <c r="Q255">
        <v>13</v>
      </c>
      <c r="R255">
        <v>65</v>
      </c>
      <c r="S255">
        <v>150</v>
      </c>
      <c r="T255">
        <v>52</v>
      </c>
      <c r="U255">
        <v>1</v>
      </c>
      <c r="V255">
        <v>201</v>
      </c>
    </row>
    <row r="256" spans="1:22" x14ac:dyDescent="0.25">
      <c r="A256" t="s">
        <v>1820</v>
      </c>
      <c r="B256" t="s">
        <v>989</v>
      </c>
      <c r="C256">
        <v>24</v>
      </c>
      <c r="D256" t="s">
        <v>1723</v>
      </c>
      <c r="E256" t="s">
        <v>1729</v>
      </c>
      <c r="F256" t="s">
        <v>1821</v>
      </c>
      <c r="G256" t="s">
        <v>993</v>
      </c>
      <c r="H256" t="s">
        <v>1822</v>
      </c>
      <c r="I256" t="s">
        <v>1823</v>
      </c>
      <c r="J256">
        <v>1</v>
      </c>
      <c r="K256">
        <v>1</v>
      </c>
      <c r="L256">
        <v>1</v>
      </c>
      <c r="M256">
        <v>9</v>
      </c>
      <c r="N256">
        <v>34</v>
      </c>
      <c r="O256">
        <v>0</v>
      </c>
      <c r="P256">
        <v>2</v>
      </c>
      <c r="Q256">
        <v>0</v>
      </c>
      <c r="R256">
        <v>4</v>
      </c>
      <c r="S256">
        <v>10</v>
      </c>
      <c r="T256">
        <v>18</v>
      </c>
      <c r="U256">
        <v>11</v>
      </c>
      <c r="V256">
        <v>175</v>
      </c>
    </row>
    <row r="257" spans="1:22" x14ac:dyDescent="0.25">
      <c r="A257" t="s">
        <v>1824</v>
      </c>
      <c r="B257" t="s">
        <v>989</v>
      </c>
      <c r="C257">
        <v>25</v>
      </c>
      <c r="D257" t="s">
        <v>1723</v>
      </c>
      <c r="E257" t="s">
        <v>1729</v>
      </c>
      <c r="F257" t="s">
        <v>1825</v>
      </c>
      <c r="G257" t="s">
        <v>993</v>
      </c>
      <c r="H257" t="s">
        <v>1826</v>
      </c>
      <c r="I257" t="s">
        <v>1827</v>
      </c>
      <c r="J257">
        <v>40</v>
      </c>
      <c r="K257">
        <v>3</v>
      </c>
      <c r="L257">
        <v>1</v>
      </c>
      <c r="M257">
        <v>16</v>
      </c>
      <c r="N257">
        <v>336</v>
      </c>
      <c r="O257">
        <v>5</v>
      </c>
      <c r="P257">
        <v>29</v>
      </c>
      <c r="Q257">
        <v>6</v>
      </c>
      <c r="R257">
        <v>19</v>
      </c>
      <c r="S257">
        <v>239</v>
      </c>
      <c r="T257">
        <v>86</v>
      </c>
      <c r="U257">
        <v>8</v>
      </c>
      <c r="V257">
        <v>380</v>
      </c>
    </row>
    <row r="258" spans="1:22" x14ac:dyDescent="0.25">
      <c r="A258" t="s">
        <v>1828</v>
      </c>
      <c r="B258" t="s">
        <v>989</v>
      </c>
      <c r="C258">
        <v>26</v>
      </c>
      <c r="D258" t="s">
        <v>1723</v>
      </c>
      <c r="E258" t="s">
        <v>1729</v>
      </c>
      <c r="F258" t="s">
        <v>1825</v>
      </c>
      <c r="G258" t="s">
        <v>993</v>
      </c>
      <c r="H258" t="s">
        <v>1829</v>
      </c>
      <c r="I258" t="s">
        <v>1830</v>
      </c>
      <c r="J258">
        <v>11</v>
      </c>
      <c r="K258">
        <v>0</v>
      </c>
      <c r="L258">
        <v>3</v>
      </c>
      <c r="M258">
        <v>3</v>
      </c>
      <c r="N258">
        <v>253</v>
      </c>
      <c r="O258">
        <v>4</v>
      </c>
      <c r="P258">
        <v>18</v>
      </c>
      <c r="Q258">
        <v>18</v>
      </c>
      <c r="R258">
        <v>15</v>
      </c>
      <c r="S258">
        <v>183</v>
      </c>
      <c r="T258">
        <v>52</v>
      </c>
      <c r="U258">
        <v>5</v>
      </c>
      <c r="V258">
        <v>256</v>
      </c>
    </row>
    <row r="259" spans="1:22" x14ac:dyDescent="0.25">
      <c r="A259" t="s">
        <v>1831</v>
      </c>
      <c r="B259" t="s">
        <v>989</v>
      </c>
      <c r="C259">
        <v>27</v>
      </c>
      <c r="D259" t="s">
        <v>1723</v>
      </c>
      <c r="E259" t="s">
        <v>1812</v>
      </c>
      <c r="F259" t="s">
        <v>1825</v>
      </c>
      <c r="G259" t="s">
        <v>993</v>
      </c>
      <c r="H259" t="s">
        <v>1832</v>
      </c>
      <c r="I259" t="s">
        <v>1833</v>
      </c>
      <c r="J259">
        <v>0</v>
      </c>
      <c r="K259">
        <v>0</v>
      </c>
      <c r="L259">
        <v>0</v>
      </c>
      <c r="M259">
        <v>0</v>
      </c>
      <c r="N259">
        <v>29</v>
      </c>
      <c r="O259">
        <v>0</v>
      </c>
      <c r="P259">
        <v>17</v>
      </c>
      <c r="Q259">
        <v>10</v>
      </c>
      <c r="R259">
        <v>8</v>
      </c>
      <c r="S259">
        <v>18</v>
      </c>
      <c r="T259">
        <v>3</v>
      </c>
      <c r="U259">
        <v>0</v>
      </c>
      <c r="V259">
        <v>2</v>
      </c>
    </row>
    <row r="260" spans="1:22" x14ac:dyDescent="0.25">
      <c r="A260" t="s">
        <v>1834</v>
      </c>
      <c r="B260" t="s">
        <v>989</v>
      </c>
      <c r="C260">
        <v>28</v>
      </c>
      <c r="D260" t="s">
        <v>1723</v>
      </c>
      <c r="E260" t="s">
        <v>1812</v>
      </c>
      <c r="F260" t="s">
        <v>1825</v>
      </c>
      <c r="G260" t="s">
        <v>993</v>
      </c>
      <c r="H260" t="s">
        <v>1835</v>
      </c>
      <c r="I260" t="s">
        <v>1836</v>
      </c>
      <c r="J260">
        <v>5</v>
      </c>
      <c r="K260">
        <v>0</v>
      </c>
      <c r="L260">
        <v>0</v>
      </c>
      <c r="M260">
        <v>3</v>
      </c>
      <c r="N260">
        <v>36</v>
      </c>
      <c r="O260">
        <v>0</v>
      </c>
      <c r="P260">
        <v>0</v>
      </c>
      <c r="Q260">
        <v>3</v>
      </c>
      <c r="R260">
        <v>19</v>
      </c>
      <c r="S260">
        <v>49</v>
      </c>
      <c r="T260">
        <v>9</v>
      </c>
      <c r="U260">
        <v>2</v>
      </c>
      <c r="V260">
        <v>3</v>
      </c>
    </row>
    <row r="261" spans="1:22" x14ac:dyDescent="0.25">
      <c r="A261" t="s">
        <v>1837</v>
      </c>
      <c r="B261" t="s">
        <v>989</v>
      </c>
      <c r="C261">
        <v>29</v>
      </c>
      <c r="D261" t="s">
        <v>1723</v>
      </c>
      <c r="E261" t="s">
        <v>1729</v>
      </c>
      <c r="F261" t="s">
        <v>1838</v>
      </c>
      <c r="G261" t="s">
        <v>993</v>
      </c>
      <c r="H261" t="s">
        <v>1839</v>
      </c>
      <c r="I261" t="s">
        <v>1840</v>
      </c>
      <c r="J261">
        <v>0</v>
      </c>
      <c r="K261">
        <v>0</v>
      </c>
      <c r="L261">
        <v>0</v>
      </c>
      <c r="M261">
        <v>0</v>
      </c>
      <c r="N261">
        <v>5</v>
      </c>
      <c r="O261">
        <v>0</v>
      </c>
      <c r="P261">
        <v>0</v>
      </c>
      <c r="Q261">
        <v>3</v>
      </c>
      <c r="R261">
        <v>0</v>
      </c>
      <c r="S261">
        <v>1</v>
      </c>
      <c r="T261">
        <v>0</v>
      </c>
      <c r="U261">
        <v>0</v>
      </c>
      <c r="V261">
        <v>3</v>
      </c>
    </row>
    <row r="262" spans="1:22" x14ac:dyDescent="0.25">
      <c r="A262" t="s">
        <v>1841</v>
      </c>
      <c r="B262" t="s">
        <v>989</v>
      </c>
      <c r="C262">
        <v>30</v>
      </c>
      <c r="D262" t="s">
        <v>1723</v>
      </c>
      <c r="E262" t="s">
        <v>1729</v>
      </c>
      <c r="F262" t="s">
        <v>1842</v>
      </c>
      <c r="G262" t="s">
        <v>993</v>
      </c>
      <c r="H262" t="s">
        <v>1843</v>
      </c>
      <c r="I262" t="s">
        <v>1844</v>
      </c>
      <c r="J262">
        <v>9</v>
      </c>
      <c r="K262">
        <v>1</v>
      </c>
      <c r="L262">
        <v>1</v>
      </c>
      <c r="M262">
        <v>5</v>
      </c>
      <c r="N262">
        <v>227</v>
      </c>
      <c r="O262">
        <v>2</v>
      </c>
      <c r="P262">
        <v>17</v>
      </c>
      <c r="Q262">
        <v>4</v>
      </c>
      <c r="R262">
        <v>17</v>
      </c>
      <c r="S262">
        <v>179</v>
      </c>
      <c r="T262">
        <v>21</v>
      </c>
      <c r="U262">
        <v>6</v>
      </c>
      <c r="V262">
        <v>203</v>
      </c>
    </row>
    <row r="263" spans="1:22" x14ac:dyDescent="0.25">
      <c r="A263" t="s">
        <v>1845</v>
      </c>
      <c r="B263" t="s">
        <v>989</v>
      </c>
      <c r="C263">
        <v>31</v>
      </c>
      <c r="D263" t="s">
        <v>1723</v>
      </c>
      <c r="E263" t="s">
        <v>1729</v>
      </c>
      <c r="F263" t="s">
        <v>1842</v>
      </c>
      <c r="G263" t="s">
        <v>993</v>
      </c>
      <c r="H263" t="s">
        <v>1846</v>
      </c>
      <c r="I263" t="s">
        <v>1847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1</v>
      </c>
      <c r="R263">
        <v>2</v>
      </c>
      <c r="S263">
        <v>18</v>
      </c>
      <c r="T263">
        <v>1</v>
      </c>
      <c r="U263">
        <v>0</v>
      </c>
      <c r="V263">
        <v>5</v>
      </c>
    </row>
    <row r="264" spans="1:22" x14ac:dyDescent="0.25">
      <c r="A264" t="s">
        <v>1848</v>
      </c>
      <c r="B264" t="s">
        <v>989</v>
      </c>
      <c r="C264">
        <v>32</v>
      </c>
      <c r="D264" t="s">
        <v>1723</v>
      </c>
      <c r="E264" t="s">
        <v>1849</v>
      </c>
      <c r="F264" t="s">
        <v>1842</v>
      </c>
      <c r="G264" t="s">
        <v>993</v>
      </c>
      <c r="H264" t="s">
        <v>1850</v>
      </c>
      <c r="I264" t="s">
        <v>1851</v>
      </c>
      <c r="J264">
        <v>5</v>
      </c>
      <c r="K264">
        <v>0</v>
      </c>
      <c r="L264">
        <v>4</v>
      </c>
      <c r="M264">
        <v>16</v>
      </c>
      <c r="N264">
        <v>142</v>
      </c>
      <c r="O264">
        <v>0</v>
      </c>
      <c r="P264">
        <v>19</v>
      </c>
      <c r="Q264">
        <v>1</v>
      </c>
      <c r="R264">
        <v>25</v>
      </c>
      <c r="S264">
        <v>184</v>
      </c>
      <c r="T264">
        <v>31</v>
      </c>
      <c r="U264">
        <v>5</v>
      </c>
      <c r="V264">
        <v>177</v>
      </c>
    </row>
    <row r="265" spans="1:22" x14ac:dyDescent="0.25">
      <c r="A265" t="s">
        <v>1852</v>
      </c>
      <c r="B265" t="s">
        <v>989</v>
      </c>
      <c r="C265">
        <v>33</v>
      </c>
      <c r="D265" t="s">
        <v>1723</v>
      </c>
      <c r="E265" t="s">
        <v>1849</v>
      </c>
      <c r="F265" t="s">
        <v>1842</v>
      </c>
      <c r="G265" t="s">
        <v>993</v>
      </c>
      <c r="H265" t="s">
        <v>1853</v>
      </c>
      <c r="I265" t="s">
        <v>1854</v>
      </c>
      <c r="J265">
        <v>1</v>
      </c>
      <c r="K265">
        <v>1</v>
      </c>
      <c r="L265">
        <v>0</v>
      </c>
      <c r="M265">
        <v>16</v>
      </c>
      <c r="N265">
        <v>60</v>
      </c>
      <c r="O265">
        <v>1</v>
      </c>
      <c r="P265">
        <v>8</v>
      </c>
      <c r="Q265">
        <v>0</v>
      </c>
      <c r="R265">
        <v>10</v>
      </c>
      <c r="S265">
        <v>46</v>
      </c>
      <c r="T265">
        <v>7</v>
      </c>
      <c r="U265">
        <v>4</v>
      </c>
      <c r="V265">
        <v>76</v>
      </c>
    </row>
    <row r="266" spans="1:22" x14ac:dyDescent="0.25">
      <c r="A266" t="s">
        <v>1855</v>
      </c>
      <c r="B266" t="s">
        <v>989</v>
      </c>
      <c r="C266">
        <v>34</v>
      </c>
      <c r="D266" t="s">
        <v>1723</v>
      </c>
      <c r="E266" t="s">
        <v>1849</v>
      </c>
      <c r="F266" t="s">
        <v>1856</v>
      </c>
      <c r="G266" t="s">
        <v>993</v>
      </c>
      <c r="H266" t="s">
        <v>1857</v>
      </c>
      <c r="I266" t="s">
        <v>1858</v>
      </c>
      <c r="J266">
        <v>0</v>
      </c>
      <c r="K266">
        <v>1</v>
      </c>
      <c r="L266">
        <v>0</v>
      </c>
      <c r="M266">
        <v>15</v>
      </c>
      <c r="N266">
        <v>93</v>
      </c>
      <c r="O266">
        <v>2</v>
      </c>
      <c r="P266">
        <v>7</v>
      </c>
      <c r="Q266">
        <v>6</v>
      </c>
      <c r="R266">
        <v>19</v>
      </c>
      <c r="S266">
        <v>32</v>
      </c>
      <c r="T266">
        <v>0</v>
      </c>
      <c r="U266">
        <v>1</v>
      </c>
      <c r="V266">
        <v>37</v>
      </c>
    </row>
    <row r="267" spans="1:22" x14ac:dyDescent="0.25">
      <c r="A267" t="s">
        <v>1859</v>
      </c>
      <c r="B267" t="s">
        <v>989</v>
      </c>
      <c r="C267">
        <v>35</v>
      </c>
      <c r="D267" t="s">
        <v>1723</v>
      </c>
      <c r="E267" t="s">
        <v>1729</v>
      </c>
      <c r="F267" t="s">
        <v>1860</v>
      </c>
      <c r="G267" t="s">
        <v>993</v>
      </c>
      <c r="H267" t="s">
        <v>1861</v>
      </c>
      <c r="I267" t="s">
        <v>1862</v>
      </c>
      <c r="J267">
        <v>0</v>
      </c>
      <c r="K267">
        <v>0</v>
      </c>
      <c r="L267">
        <v>0</v>
      </c>
      <c r="M267">
        <v>1</v>
      </c>
      <c r="N267">
        <v>4</v>
      </c>
      <c r="O267">
        <v>0</v>
      </c>
      <c r="P267">
        <v>0</v>
      </c>
      <c r="Q267">
        <v>0</v>
      </c>
      <c r="R267">
        <v>1</v>
      </c>
      <c r="S267">
        <v>0</v>
      </c>
      <c r="T267">
        <v>1</v>
      </c>
      <c r="U267">
        <v>0</v>
      </c>
      <c r="V267">
        <v>5</v>
      </c>
    </row>
    <row r="268" spans="1:22" x14ac:dyDescent="0.25">
      <c r="A268" t="s">
        <v>1863</v>
      </c>
      <c r="B268" t="s">
        <v>989</v>
      </c>
      <c r="C268">
        <v>36</v>
      </c>
      <c r="D268" t="s">
        <v>1723</v>
      </c>
      <c r="E268" t="s">
        <v>1729</v>
      </c>
      <c r="F268" t="s">
        <v>1860</v>
      </c>
      <c r="G268" t="s">
        <v>993</v>
      </c>
      <c r="H268" t="s">
        <v>1864</v>
      </c>
      <c r="I268" t="s">
        <v>1865</v>
      </c>
      <c r="J268">
        <v>2</v>
      </c>
      <c r="K268">
        <v>4</v>
      </c>
      <c r="L268">
        <v>0</v>
      </c>
      <c r="M268">
        <v>30</v>
      </c>
      <c r="N268">
        <v>131</v>
      </c>
      <c r="O268">
        <v>3</v>
      </c>
      <c r="P268">
        <v>10</v>
      </c>
      <c r="Q268">
        <v>1</v>
      </c>
      <c r="R268">
        <v>124</v>
      </c>
      <c r="S268">
        <v>33</v>
      </c>
      <c r="T268">
        <v>155</v>
      </c>
      <c r="U268">
        <v>0</v>
      </c>
      <c r="V268">
        <v>549</v>
      </c>
    </row>
    <row r="269" spans="1:22" x14ac:dyDescent="0.25">
      <c r="A269" t="s">
        <v>1866</v>
      </c>
      <c r="B269" t="s">
        <v>989</v>
      </c>
      <c r="C269">
        <v>37</v>
      </c>
      <c r="D269" t="s">
        <v>1723</v>
      </c>
      <c r="E269" t="s">
        <v>1729</v>
      </c>
      <c r="F269" t="s">
        <v>1867</v>
      </c>
      <c r="G269" t="s">
        <v>993</v>
      </c>
      <c r="H269" t="s">
        <v>1868</v>
      </c>
      <c r="I269" t="s">
        <v>1869</v>
      </c>
      <c r="J269">
        <v>20</v>
      </c>
      <c r="K269">
        <v>4</v>
      </c>
      <c r="L269">
        <v>0</v>
      </c>
      <c r="M269">
        <v>7</v>
      </c>
      <c r="N269">
        <v>441</v>
      </c>
      <c r="O269">
        <v>0</v>
      </c>
      <c r="P269">
        <v>27</v>
      </c>
      <c r="Q269">
        <v>1</v>
      </c>
      <c r="R269">
        <v>318</v>
      </c>
      <c r="S269">
        <v>214</v>
      </c>
      <c r="T269">
        <v>71</v>
      </c>
      <c r="U269">
        <v>0</v>
      </c>
      <c r="V269">
        <v>1923</v>
      </c>
    </row>
    <row r="270" spans="1:22" x14ac:dyDescent="0.25">
      <c r="A270" t="s">
        <v>1870</v>
      </c>
      <c r="B270" t="s">
        <v>989</v>
      </c>
      <c r="C270">
        <v>38</v>
      </c>
      <c r="D270" t="s">
        <v>1723</v>
      </c>
      <c r="E270" t="s">
        <v>1729</v>
      </c>
      <c r="F270" t="s">
        <v>1867</v>
      </c>
      <c r="G270" t="s">
        <v>993</v>
      </c>
      <c r="H270" t="s">
        <v>1871</v>
      </c>
      <c r="I270" t="s">
        <v>1872</v>
      </c>
      <c r="J270">
        <v>6</v>
      </c>
      <c r="K270">
        <v>0</v>
      </c>
      <c r="L270">
        <v>11</v>
      </c>
      <c r="M270">
        <v>1</v>
      </c>
      <c r="N270">
        <v>157</v>
      </c>
      <c r="O270">
        <v>35</v>
      </c>
      <c r="P270">
        <v>21</v>
      </c>
      <c r="Q270">
        <v>0</v>
      </c>
      <c r="R270">
        <v>63</v>
      </c>
      <c r="S270">
        <v>75</v>
      </c>
      <c r="T270">
        <v>27</v>
      </c>
      <c r="U270">
        <v>0</v>
      </c>
      <c r="V270">
        <v>265</v>
      </c>
    </row>
    <row r="271" spans="1:22" x14ac:dyDescent="0.25">
      <c r="A271" t="s">
        <v>1873</v>
      </c>
      <c r="B271" t="s">
        <v>989</v>
      </c>
      <c r="C271">
        <v>39</v>
      </c>
      <c r="D271" t="s">
        <v>1723</v>
      </c>
      <c r="E271" t="s">
        <v>1729</v>
      </c>
      <c r="F271" t="s">
        <v>1867</v>
      </c>
      <c r="G271" t="s">
        <v>993</v>
      </c>
      <c r="H271" t="s">
        <v>1874</v>
      </c>
      <c r="I271" t="s">
        <v>1875</v>
      </c>
      <c r="J271">
        <v>0</v>
      </c>
      <c r="K271">
        <v>0</v>
      </c>
      <c r="L271">
        <v>0</v>
      </c>
      <c r="M271">
        <v>0</v>
      </c>
      <c r="N271">
        <v>58</v>
      </c>
      <c r="O271">
        <v>2</v>
      </c>
      <c r="P271">
        <v>6</v>
      </c>
      <c r="Q271">
        <v>3</v>
      </c>
      <c r="R271">
        <v>10</v>
      </c>
      <c r="S271">
        <v>26</v>
      </c>
      <c r="T271">
        <v>32</v>
      </c>
      <c r="U271">
        <v>5</v>
      </c>
      <c r="V271">
        <v>0</v>
      </c>
    </row>
    <row r="272" spans="1:22" x14ac:dyDescent="0.25">
      <c r="A272" t="s">
        <v>1876</v>
      </c>
      <c r="B272" t="s">
        <v>989</v>
      </c>
      <c r="C272">
        <v>40</v>
      </c>
      <c r="D272" t="s">
        <v>1723</v>
      </c>
      <c r="E272" t="s">
        <v>1729</v>
      </c>
      <c r="F272" t="s">
        <v>1867</v>
      </c>
      <c r="G272" t="s">
        <v>993</v>
      </c>
      <c r="H272" t="s">
        <v>1877</v>
      </c>
      <c r="I272" t="s">
        <v>1878</v>
      </c>
      <c r="J272">
        <v>31</v>
      </c>
      <c r="K272">
        <v>13</v>
      </c>
      <c r="L272">
        <v>10</v>
      </c>
      <c r="M272">
        <v>24</v>
      </c>
      <c r="N272">
        <v>841</v>
      </c>
      <c r="O272">
        <v>33</v>
      </c>
      <c r="P272">
        <v>62</v>
      </c>
      <c r="Q272">
        <v>11</v>
      </c>
      <c r="R272">
        <v>371</v>
      </c>
      <c r="S272">
        <v>283</v>
      </c>
      <c r="T272">
        <v>94</v>
      </c>
      <c r="U272">
        <v>4</v>
      </c>
      <c r="V272">
        <v>340</v>
      </c>
    </row>
    <row r="273" spans="1:22" x14ac:dyDescent="0.25">
      <c r="A273" t="s">
        <v>1879</v>
      </c>
      <c r="B273" t="s">
        <v>989</v>
      </c>
      <c r="C273">
        <v>41</v>
      </c>
      <c r="D273" t="s">
        <v>1723</v>
      </c>
      <c r="E273" t="s">
        <v>1729</v>
      </c>
      <c r="F273" t="s">
        <v>1867</v>
      </c>
      <c r="G273" t="s">
        <v>993</v>
      </c>
      <c r="H273" t="s">
        <v>1880</v>
      </c>
      <c r="I273" t="s">
        <v>1881</v>
      </c>
      <c r="J273">
        <v>19</v>
      </c>
      <c r="K273">
        <v>0</v>
      </c>
      <c r="L273">
        <v>3</v>
      </c>
      <c r="M273">
        <v>0</v>
      </c>
      <c r="N273">
        <v>69</v>
      </c>
      <c r="O273">
        <v>0</v>
      </c>
      <c r="P273">
        <v>0</v>
      </c>
      <c r="Q273">
        <v>0</v>
      </c>
      <c r="R273">
        <v>0</v>
      </c>
      <c r="S273">
        <v>10</v>
      </c>
      <c r="T273">
        <v>0</v>
      </c>
      <c r="U273">
        <v>0</v>
      </c>
      <c r="V273">
        <v>79</v>
      </c>
    </row>
    <row r="274" spans="1:22" x14ac:dyDescent="0.25">
      <c r="A274" t="s">
        <v>1882</v>
      </c>
      <c r="B274" t="s">
        <v>989</v>
      </c>
      <c r="C274">
        <v>42</v>
      </c>
      <c r="D274" t="s">
        <v>1723</v>
      </c>
      <c r="E274" t="s">
        <v>1729</v>
      </c>
      <c r="F274" t="s">
        <v>1867</v>
      </c>
      <c r="G274" t="s">
        <v>993</v>
      </c>
      <c r="H274" t="s">
        <v>1883</v>
      </c>
      <c r="I274" t="s">
        <v>1884</v>
      </c>
      <c r="J274">
        <v>2</v>
      </c>
      <c r="K274">
        <v>0</v>
      </c>
      <c r="L274">
        <v>3</v>
      </c>
      <c r="M274">
        <v>8</v>
      </c>
      <c r="N274">
        <v>158</v>
      </c>
      <c r="O274">
        <v>4</v>
      </c>
      <c r="P274">
        <v>15</v>
      </c>
      <c r="Q274">
        <v>3</v>
      </c>
      <c r="R274">
        <v>108</v>
      </c>
      <c r="S274">
        <v>66</v>
      </c>
      <c r="T274">
        <v>90</v>
      </c>
      <c r="U274">
        <v>1</v>
      </c>
      <c r="V274">
        <v>414</v>
      </c>
    </row>
    <row r="275" spans="1:22" x14ac:dyDescent="0.25">
      <c r="A275" t="s">
        <v>1885</v>
      </c>
      <c r="B275" t="s">
        <v>989</v>
      </c>
      <c r="C275">
        <v>43</v>
      </c>
      <c r="D275" t="s">
        <v>1723</v>
      </c>
      <c r="E275" t="s">
        <v>1729</v>
      </c>
      <c r="F275" t="s">
        <v>1886</v>
      </c>
      <c r="G275" t="s">
        <v>993</v>
      </c>
      <c r="H275" t="s">
        <v>1887</v>
      </c>
      <c r="I275" t="s">
        <v>1888</v>
      </c>
      <c r="J275">
        <v>3</v>
      </c>
      <c r="K275">
        <v>3</v>
      </c>
      <c r="L275">
        <v>2</v>
      </c>
      <c r="M275">
        <v>8</v>
      </c>
      <c r="N275">
        <v>89</v>
      </c>
      <c r="O275">
        <v>0</v>
      </c>
      <c r="P275">
        <v>17</v>
      </c>
      <c r="Q275">
        <v>4</v>
      </c>
      <c r="R275">
        <v>11</v>
      </c>
      <c r="S275">
        <v>121</v>
      </c>
      <c r="T275">
        <v>24</v>
      </c>
      <c r="U275">
        <v>1</v>
      </c>
      <c r="V275">
        <v>121</v>
      </c>
    </row>
    <row r="276" spans="1:22" x14ac:dyDescent="0.25">
      <c r="A276" t="s">
        <v>1889</v>
      </c>
      <c r="B276" t="s">
        <v>989</v>
      </c>
      <c r="C276">
        <v>44</v>
      </c>
      <c r="D276" t="s">
        <v>1723</v>
      </c>
      <c r="E276" t="s">
        <v>1729</v>
      </c>
      <c r="F276" t="s">
        <v>1890</v>
      </c>
      <c r="G276" t="s">
        <v>993</v>
      </c>
      <c r="H276" t="s">
        <v>1891</v>
      </c>
      <c r="I276" t="s">
        <v>1892</v>
      </c>
      <c r="J276">
        <v>1</v>
      </c>
      <c r="K276">
        <v>1</v>
      </c>
      <c r="L276">
        <v>0</v>
      </c>
      <c r="M276">
        <v>7</v>
      </c>
      <c r="N276">
        <v>23</v>
      </c>
      <c r="O276">
        <v>1</v>
      </c>
      <c r="P276">
        <v>5</v>
      </c>
      <c r="Q276">
        <v>1</v>
      </c>
      <c r="R276">
        <v>12</v>
      </c>
      <c r="S276">
        <v>106</v>
      </c>
      <c r="T276">
        <v>11</v>
      </c>
      <c r="U276">
        <v>0</v>
      </c>
      <c r="V276">
        <v>51</v>
      </c>
    </row>
    <row r="277" spans="1:22" x14ac:dyDescent="0.25">
      <c r="A277" t="s">
        <v>1893</v>
      </c>
      <c r="B277" t="s">
        <v>989</v>
      </c>
      <c r="C277">
        <v>45</v>
      </c>
      <c r="D277" t="s">
        <v>1723</v>
      </c>
      <c r="E277" t="s">
        <v>1729</v>
      </c>
      <c r="F277" t="s">
        <v>1890</v>
      </c>
      <c r="G277" t="s">
        <v>993</v>
      </c>
      <c r="H277" t="s">
        <v>1894</v>
      </c>
      <c r="I277" t="s">
        <v>1895</v>
      </c>
      <c r="J277">
        <v>0</v>
      </c>
      <c r="K277">
        <v>0</v>
      </c>
      <c r="L277">
        <v>0</v>
      </c>
      <c r="M277">
        <v>4</v>
      </c>
      <c r="N277">
        <v>46</v>
      </c>
      <c r="O277">
        <v>0</v>
      </c>
      <c r="P277">
        <v>11</v>
      </c>
      <c r="Q277">
        <v>0</v>
      </c>
      <c r="R277">
        <v>46</v>
      </c>
      <c r="S277">
        <v>21</v>
      </c>
      <c r="T277">
        <v>14</v>
      </c>
      <c r="U277">
        <v>2</v>
      </c>
      <c r="V277">
        <v>127</v>
      </c>
    </row>
    <row r="278" spans="1:22" x14ac:dyDescent="0.25">
      <c r="A278" t="s">
        <v>1896</v>
      </c>
      <c r="B278" t="s">
        <v>989</v>
      </c>
      <c r="C278">
        <v>46</v>
      </c>
      <c r="D278" t="s">
        <v>1723</v>
      </c>
      <c r="E278" t="s">
        <v>1729</v>
      </c>
      <c r="F278" t="s">
        <v>1890</v>
      </c>
      <c r="G278" t="s">
        <v>993</v>
      </c>
      <c r="H278" t="s">
        <v>1897</v>
      </c>
      <c r="I278" t="s">
        <v>1898</v>
      </c>
      <c r="J278">
        <v>1</v>
      </c>
      <c r="K278">
        <v>3</v>
      </c>
      <c r="L278">
        <v>1</v>
      </c>
      <c r="M278">
        <v>4</v>
      </c>
      <c r="N278">
        <v>52</v>
      </c>
      <c r="O278">
        <v>3</v>
      </c>
      <c r="P278">
        <v>4</v>
      </c>
      <c r="Q278">
        <v>0</v>
      </c>
      <c r="R278">
        <v>29</v>
      </c>
      <c r="S278">
        <v>64</v>
      </c>
      <c r="T278">
        <v>12</v>
      </c>
      <c r="U278">
        <v>0</v>
      </c>
      <c r="V278">
        <v>71</v>
      </c>
    </row>
    <row r="279" spans="1:22" x14ac:dyDescent="0.25">
      <c r="A279" t="s">
        <v>1899</v>
      </c>
      <c r="B279" t="s">
        <v>989</v>
      </c>
      <c r="C279">
        <v>47</v>
      </c>
      <c r="D279" t="s">
        <v>1723</v>
      </c>
      <c r="E279" t="s">
        <v>1729</v>
      </c>
      <c r="F279" t="s">
        <v>1890</v>
      </c>
      <c r="G279" t="s">
        <v>993</v>
      </c>
      <c r="H279" t="s">
        <v>1900</v>
      </c>
      <c r="I279" t="s">
        <v>1901</v>
      </c>
      <c r="J279">
        <v>17</v>
      </c>
      <c r="K279">
        <v>5</v>
      </c>
      <c r="L279">
        <v>1</v>
      </c>
      <c r="M279">
        <v>14</v>
      </c>
      <c r="N279">
        <v>145</v>
      </c>
      <c r="O279">
        <v>0</v>
      </c>
      <c r="P279">
        <v>26</v>
      </c>
      <c r="Q279">
        <v>5</v>
      </c>
      <c r="R279">
        <v>49</v>
      </c>
      <c r="S279">
        <v>231</v>
      </c>
      <c r="T279">
        <v>79</v>
      </c>
      <c r="U279">
        <v>4</v>
      </c>
      <c r="V279">
        <v>115</v>
      </c>
    </row>
    <row r="280" spans="1:22" x14ac:dyDescent="0.25">
      <c r="A280" t="s">
        <v>1902</v>
      </c>
      <c r="B280" t="s">
        <v>989</v>
      </c>
      <c r="C280">
        <v>48</v>
      </c>
      <c r="D280" t="s">
        <v>1723</v>
      </c>
      <c r="E280" t="s">
        <v>1729</v>
      </c>
      <c r="F280" t="s">
        <v>1903</v>
      </c>
      <c r="G280" t="s">
        <v>993</v>
      </c>
      <c r="H280" t="s">
        <v>1904</v>
      </c>
      <c r="I280" t="s">
        <v>1905</v>
      </c>
      <c r="J280">
        <v>2</v>
      </c>
      <c r="K280">
        <v>2</v>
      </c>
      <c r="L280">
        <v>0</v>
      </c>
      <c r="M280">
        <v>4</v>
      </c>
      <c r="N280">
        <v>8</v>
      </c>
      <c r="O280">
        <v>2</v>
      </c>
      <c r="P280">
        <v>2</v>
      </c>
      <c r="Q280">
        <v>0</v>
      </c>
      <c r="R280">
        <v>4</v>
      </c>
      <c r="S280">
        <v>16</v>
      </c>
      <c r="T280">
        <v>11</v>
      </c>
      <c r="U280">
        <v>2</v>
      </c>
      <c r="V280">
        <v>16</v>
      </c>
    </row>
    <row r="281" spans="1:22" x14ac:dyDescent="0.25">
      <c r="A281" t="s">
        <v>1906</v>
      </c>
      <c r="B281" t="s">
        <v>989</v>
      </c>
      <c r="C281">
        <v>49</v>
      </c>
      <c r="D281" t="s">
        <v>1723</v>
      </c>
      <c r="E281" t="s">
        <v>1729</v>
      </c>
      <c r="F281" t="s">
        <v>1903</v>
      </c>
      <c r="G281" t="s">
        <v>993</v>
      </c>
      <c r="H281" t="s">
        <v>1907</v>
      </c>
      <c r="I281" t="s">
        <v>1908</v>
      </c>
      <c r="J281">
        <v>4</v>
      </c>
      <c r="K281">
        <v>0</v>
      </c>
      <c r="L281">
        <v>0</v>
      </c>
      <c r="M281">
        <v>1</v>
      </c>
      <c r="N281">
        <v>31</v>
      </c>
      <c r="O281">
        <v>2</v>
      </c>
      <c r="P281">
        <v>3</v>
      </c>
      <c r="Q281">
        <v>4</v>
      </c>
      <c r="R281">
        <v>12</v>
      </c>
      <c r="S281">
        <v>69</v>
      </c>
      <c r="T281">
        <v>25</v>
      </c>
      <c r="U281">
        <v>0</v>
      </c>
      <c r="V281">
        <v>57</v>
      </c>
    </row>
    <row r="282" spans="1:22" x14ac:dyDescent="0.25">
      <c r="A282" t="s">
        <v>1909</v>
      </c>
      <c r="B282" t="s">
        <v>989</v>
      </c>
      <c r="C282">
        <v>50</v>
      </c>
      <c r="D282" t="s">
        <v>1723</v>
      </c>
      <c r="E282" t="s">
        <v>1807</v>
      </c>
      <c r="F282" t="s">
        <v>1903</v>
      </c>
      <c r="G282" t="s">
        <v>993</v>
      </c>
      <c r="H282" t="s">
        <v>1910</v>
      </c>
      <c r="I282" t="s">
        <v>1911</v>
      </c>
      <c r="J282">
        <v>16</v>
      </c>
      <c r="K282">
        <v>1</v>
      </c>
      <c r="L282">
        <v>3</v>
      </c>
      <c r="M282">
        <v>6</v>
      </c>
      <c r="N282">
        <v>67</v>
      </c>
      <c r="O282">
        <v>1</v>
      </c>
      <c r="P282">
        <v>22</v>
      </c>
      <c r="Q282">
        <v>0</v>
      </c>
      <c r="R282">
        <v>9</v>
      </c>
      <c r="S282">
        <v>41</v>
      </c>
      <c r="T282">
        <v>37</v>
      </c>
      <c r="U282">
        <v>4</v>
      </c>
      <c r="V282">
        <v>66</v>
      </c>
    </row>
    <row r="283" spans="1:22" x14ac:dyDescent="0.25">
      <c r="A283" t="s">
        <v>1912</v>
      </c>
      <c r="B283" t="s">
        <v>989</v>
      </c>
      <c r="C283">
        <v>51</v>
      </c>
      <c r="D283" t="s">
        <v>1723</v>
      </c>
      <c r="E283" t="s">
        <v>1729</v>
      </c>
      <c r="F283" t="s">
        <v>1903</v>
      </c>
      <c r="G283" t="s">
        <v>993</v>
      </c>
      <c r="H283" t="s">
        <v>1913</v>
      </c>
      <c r="I283" t="s">
        <v>1914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</row>
    <row r="284" spans="1:22" x14ac:dyDescent="0.25">
      <c r="A284" t="s">
        <v>1915</v>
      </c>
      <c r="B284" t="s">
        <v>989</v>
      </c>
      <c r="C284">
        <v>52</v>
      </c>
      <c r="D284" t="s">
        <v>1723</v>
      </c>
      <c r="E284" t="s">
        <v>1729</v>
      </c>
      <c r="F284" t="s">
        <v>1916</v>
      </c>
      <c r="G284" t="s">
        <v>993</v>
      </c>
      <c r="H284" t="s">
        <v>1917</v>
      </c>
      <c r="I284" t="s">
        <v>1918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74</v>
      </c>
      <c r="T284">
        <v>8</v>
      </c>
      <c r="U284">
        <v>0</v>
      </c>
      <c r="V284">
        <v>278</v>
      </c>
    </row>
    <row r="285" spans="1:22" x14ac:dyDescent="0.25">
      <c r="A285" t="s">
        <v>1919</v>
      </c>
      <c r="B285" t="s">
        <v>989</v>
      </c>
      <c r="C285">
        <v>53</v>
      </c>
      <c r="D285" t="s">
        <v>1723</v>
      </c>
      <c r="E285" t="s">
        <v>1729</v>
      </c>
      <c r="F285" t="s">
        <v>1920</v>
      </c>
      <c r="G285" t="s">
        <v>993</v>
      </c>
      <c r="H285" t="s">
        <v>1921</v>
      </c>
      <c r="I285" t="s">
        <v>1922</v>
      </c>
      <c r="J285">
        <v>0</v>
      </c>
      <c r="K285">
        <v>1</v>
      </c>
      <c r="L285">
        <v>0</v>
      </c>
      <c r="M285">
        <v>0</v>
      </c>
      <c r="N285">
        <v>16</v>
      </c>
      <c r="O285">
        <v>0</v>
      </c>
      <c r="P285">
        <v>2</v>
      </c>
      <c r="Q285">
        <v>5</v>
      </c>
      <c r="R285">
        <v>2</v>
      </c>
      <c r="S285">
        <v>80</v>
      </c>
      <c r="T285">
        <v>10</v>
      </c>
      <c r="U285">
        <v>0</v>
      </c>
      <c r="V285">
        <v>52</v>
      </c>
    </row>
    <row r="286" spans="1:22" x14ac:dyDescent="0.25">
      <c r="A286" t="s">
        <v>1923</v>
      </c>
      <c r="B286" t="s">
        <v>989</v>
      </c>
      <c r="C286">
        <v>54</v>
      </c>
      <c r="D286" t="s">
        <v>1723</v>
      </c>
      <c r="E286" t="s">
        <v>1729</v>
      </c>
      <c r="F286" t="s">
        <v>1924</v>
      </c>
      <c r="G286" t="s">
        <v>993</v>
      </c>
      <c r="H286" t="s">
        <v>1925</v>
      </c>
      <c r="I286" t="s">
        <v>1926</v>
      </c>
      <c r="J286">
        <v>4</v>
      </c>
      <c r="K286">
        <v>2</v>
      </c>
      <c r="L286">
        <v>0</v>
      </c>
      <c r="M286">
        <v>7</v>
      </c>
      <c r="N286">
        <v>23</v>
      </c>
      <c r="O286">
        <v>1</v>
      </c>
      <c r="P286">
        <v>4</v>
      </c>
      <c r="Q286">
        <v>4</v>
      </c>
      <c r="R286">
        <v>1</v>
      </c>
      <c r="S286">
        <v>42</v>
      </c>
      <c r="T286">
        <v>11</v>
      </c>
      <c r="U286">
        <v>0</v>
      </c>
      <c r="V286">
        <v>33</v>
      </c>
    </row>
    <row r="287" spans="1:22" x14ac:dyDescent="0.25">
      <c r="A287" t="s">
        <v>1927</v>
      </c>
      <c r="B287" t="s">
        <v>989</v>
      </c>
      <c r="C287">
        <v>55</v>
      </c>
      <c r="D287" t="s">
        <v>1723</v>
      </c>
      <c r="E287" t="s">
        <v>1729</v>
      </c>
      <c r="F287" t="s">
        <v>1924</v>
      </c>
      <c r="G287" t="s">
        <v>993</v>
      </c>
      <c r="H287" t="s">
        <v>1928</v>
      </c>
      <c r="I287" t="s">
        <v>1929</v>
      </c>
      <c r="J287">
        <v>0</v>
      </c>
      <c r="K287">
        <v>5</v>
      </c>
      <c r="L287">
        <v>0</v>
      </c>
      <c r="M287">
        <v>3</v>
      </c>
      <c r="N287">
        <v>25</v>
      </c>
      <c r="O287">
        <v>2</v>
      </c>
      <c r="P287">
        <v>2</v>
      </c>
      <c r="Q287">
        <v>2</v>
      </c>
      <c r="R287">
        <v>4</v>
      </c>
      <c r="S287">
        <v>9</v>
      </c>
      <c r="T287">
        <v>10</v>
      </c>
      <c r="U287">
        <v>0</v>
      </c>
      <c r="V287">
        <v>19</v>
      </c>
    </row>
    <row r="288" spans="1:22" x14ac:dyDescent="0.25">
      <c r="A288" t="s">
        <v>1930</v>
      </c>
      <c r="B288" t="s">
        <v>989</v>
      </c>
      <c r="C288">
        <v>56</v>
      </c>
      <c r="D288" t="s">
        <v>1723</v>
      </c>
      <c r="E288" t="s">
        <v>1729</v>
      </c>
      <c r="F288" t="s">
        <v>1924</v>
      </c>
      <c r="G288" t="s">
        <v>993</v>
      </c>
      <c r="H288" t="s">
        <v>1931</v>
      </c>
      <c r="I288" t="s">
        <v>1932</v>
      </c>
      <c r="J288">
        <v>61</v>
      </c>
      <c r="K288">
        <v>0</v>
      </c>
      <c r="L288">
        <v>13</v>
      </c>
      <c r="M288">
        <v>23</v>
      </c>
      <c r="N288">
        <v>252</v>
      </c>
      <c r="O288">
        <v>0</v>
      </c>
      <c r="P288">
        <v>3</v>
      </c>
      <c r="Q288">
        <v>42</v>
      </c>
      <c r="R288">
        <v>60</v>
      </c>
      <c r="S288">
        <v>177</v>
      </c>
      <c r="T288">
        <v>48</v>
      </c>
      <c r="U288">
        <v>18</v>
      </c>
      <c r="V288">
        <v>526</v>
      </c>
    </row>
    <row r="289" spans="1:22" x14ac:dyDescent="0.25">
      <c r="A289" t="s">
        <v>1933</v>
      </c>
      <c r="B289" t="s">
        <v>989</v>
      </c>
      <c r="C289">
        <v>57</v>
      </c>
      <c r="D289" t="s">
        <v>1723</v>
      </c>
      <c r="E289" t="s">
        <v>1729</v>
      </c>
      <c r="F289" t="s">
        <v>1934</v>
      </c>
      <c r="G289" t="s">
        <v>993</v>
      </c>
      <c r="H289" t="s">
        <v>1935</v>
      </c>
      <c r="I289" t="s">
        <v>1936</v>
      </c>
      <c r="J289">
        <v>0</v>
      </c>
      <c r="K289">
        <v>3</v>
      </c>
      <c r="L289">
        <v>0</v>
      </c>
      <c r="M289">
        <v>0</v>
      </c>
      <c r="N289">
        <v>2</v>
      </c>
      <c r="O289">
        <v>1</v>
      </c>
      <c r="P289">
        <v>0</v>
      </c>
      <c r="Q289">
        <v>0</v>
      </c>
      <c r="R289">
        <v>0</v>
      </c>
      <c r="S289">
        <v>4</v>
      </c>
      <c r="T289">
        <v>2</v>
      </c>
      <c r="U289">
        <v>0</v>
      </c>
      <c r="V289">
        <v>40</v>
      </c>
    </row>
    <row r="290" spans="1:22" x14ac:dyDescent="0.25">
      <c r="A290" t="s">
        <v>1937</v>
      </c>
      <c r="B290" t="s">
        <v>989</v>
      </c>
      <c r="C290">
        <v>58</v>
      </c>
      <c r="D290" t="s">
        <v>1723</v>
      </c>
      <c r="E290" t="s">
        <v>1729</v>
      </c>
      <c r="F290" t="s">
        <v>1934</v>
      </c>
      <c r="G290" t="s">
        <v>993</v>
      </c>
      <c r="H290" t="s">
        <v>1938</v>
      </c>
      <c r="I290" t="s">
        <v>1939</v>
      </c>
      <c r="J290">
        <v>135</v>
      </c>
      <c r="K290">
        <v>0</v>
      </c>
      <c r="L290">
        <v>14</v>
      </c>
      <c r="M290">
        <v>1</v>
      </c>
      <c r="N290">
        <v>476</v>
      </c>
      <c r="O290">
        <v>3</v>
      </c>
      <c r="P290">
        <v>35</v>
      </c>
      <c r="Q290">
        <v>42</v>
      </c>
      <c r="R290">
        <v>138</v>
      </c>
      <c r="S290">
        <v>140</v>
      </c>
      <c r="T290">
        <v>16</v>
      </c>
      <c r="U290">
        <v>0</v>
      </c>
      <c r="V290">
        <v>246</v>
      </c>
    </row>
    <row r="291" spans="1:22" x14ac:dyDescent="0.25">
      <c r="A291" t="s">
        <v>1940</v>
      </c>
      <c r="B291" t="s">
        <v>989</v>
      </c>
      <c r="C291">
        <v>59</v>
      </c>
      <c r="D291" t="s">
        <v>1723</v>
      </c>
      <c r="E291" t="s">
        <v>1729</v>
      </c>
      <c r="F291" t="s">
        <v>1934</v>
      </c>
      <c r="G291" t="s">
        <v>993</v>
      </c>
      <c r="H291" t="s">
        <v>1941</v>
      </c>
      <c r="I291" t="s">
        <v>1942</v>
      </c>
      <c r="J291">
        <v>0</v>
      </c>
      <c r="K291">
        <v>0</v>
      </c>
      <c r="L291">
        <v>1</v>
      </c>
      <c r="M291">
        <v>2</v>
      </c>
      <c r="N291">
        <v>31</v>
      </c>
      <c r="O291">
        <v>0</v>
      </c>
      <c r="P291">
        <v>4</v>
      </c>
      <c r="Q291">
        <v>2</v>
      </c>
      <c r="R291">
        <v>3</v>
      </c>
      <c r="S291">
        <v>33</v>
      </c>
      <c r="T291">
        <v>8</v>
      </c>
      <c r="U291">
        <v>1</v>
      </c>
      <c r="V291">
        <v>15</v>
      </c>
    </row>
    <row r="292" spans="1:22" x14ac:dyDescent="0.25">
      <c r="A292" t="s">
        <v>1943</v>
      </c>
      <c r="B292" t="s">
        <v>989</v>
      </c>
      <c r="C292">
        <v>60</v>
      </c>
      <c r="D292" t="s">
        <v>1723</v>
      </c>
      <c r="E292" t="s">
        <v>1729</v>
      </c>
      <c r="F292" t="s">
        <v>1934</v>
      </c>
      <c r="G292" t="s">
        <v>993</v>
      </c>
      <c r="H292" t="s">
        <v>1944</v>
      </c>
      <c r="I292" t="s">
        <v>1945</v>
      </c>
      <c r="J292">
        <v>3</v>
      </c>
      <c r="K292">
        <v>12</v>
      </c>
      <c r="L292">
        <v>4</v>
      </c>
      <c r="M292">
        <v>2</v>
      </c>
      <c r="N292">
        <v>232</v>
      </c>
      <c r="O292">
        <v>1</v>
      </c>
      <c r="P292">
        <v>14</v>
      </c>
      <c r="Q292">
        <v>11</v>
      </c>
      <c r="R292">
        <v>14</v>
      </c>
      <c r="S292">
        <v>436</v>
      </c>
      <c r="T292">
        <v>29</v>
      </c>
      <c r="U292">
        <v>8</v>
      </c>
      <c r="V292">
        <v>115</v>
      </c>
    </row>
    <row r="293" spans="1:22" x14ac:dyDescent="0.25">
      <c r="A293" t="s">
        <v>1946</v>
      </c>
      <c r="B293" t="s">
        <v>989</v>
      </c>
      <c r="C293">
        <v>61</v>
      </c>
      <c r="D293" t="s">
        <v>1723</v>
      </c>
      <c r="E293" t="s">
        <v>1729</v>
      </c>
      <c r="F293" t="s">
        <v>1947</v>
      </c>
      <c r="G293" t="s">
        <v>993</v>
      </c>
      <c r="H293" t="s">
        <v>1948</v>
      </c>
      <c r="I293" t="s">
        <v>1949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17</v>
      </c>
    </row>
    <row r="294" spans="1:22" x14ac:dyDescent="0.25">
      <c r="A294" t="s">
        <v>1950</v>
      </c>
      <c r="B294" t="s">
        <v>989</v>
      </c>
      <c r="C294">
        <v>62</v>
      </c>
      <c r="D294" t="s">
        <v>1723</v>
      </c>
      <c r="E294" t="s">
        <v>1729</v>
      </c>
      <c r="F294" t="s">
        <v>1951</v>
      </c>
      <c r="G294" t="s">
        <v>993</v>
      </c>
      <c r="H294" t="s">
        <v>1952</v>
      </c>
      <c r="I294" t="s">
        <v>1953</v>
      </c>
      <c r="J294">
        <v>6</v>
      </c>
      <c r="K294">
        <v>2</v>
      </c>
      <c r="L294">
        <v>1</v>
      </c>
      <c r="M294">
        <v>11</v>
      </c>
      <c r="N294">
        <v>439</v>
      </c>
      <c r="O294">
        <v>3</v>
      </c>
      <c r="P294">
        <v>52</v>
      </c>
      <c r="Q294">
        <v>15</v>
      </c>
      <c r="R294">
        <v>16</v>
      </c>
      <c r="S294">
        <v>489</v>
      </c>
      <c r="T294">
        <v>114</v>
      </c>
      <c r="U294">
        <v>8</v>
      </c>
      <c r="V294">
        <v>687</v>
      </c>
    </row>
    <row r="295" spans="1:22" x14ac:dyDescent="0.25">
      <c r="A295" t="s">
        <v>1954</v>
      </c>
      <c r="B295" t="s">
        <v>989</v>
      </c>
      <c r="C295">
        <v>63</v>
      </c>
      <c r="D295" t="s">
        <v>1723</v>
      </c>
      <c r="E295" t="s">
        <v>1729</v>
      </c>
      <c r="F295" t="s">
        <v>1951</v>
      </c>
      <c r="G295" t="s">
        <v>993</v>
      </c>
      <c r="H295" t="s">
        <v>1955</v>
      </c>
      <c r="I295" t="s">
        <v>1956</v>
      </c>
      <c r="J295">
        <v>0</v>
      </c>
      <c r="K295">
        <v>1</v>
      </c>
      <c r="L295">
        <v>0</v>
      </c>
      <c r="M295">
        <v>1</v>
      </c>
      <c r="N295">
        <v>514</v>
      </c>
      <c r="O295">
        <v>0</v>
      </c>
      <c r="P295">
        <v>44</v>
      </c>
      <c r="Q295">
        <v>0</v>
      </c>
      <c r="R295">
        <v>188</v>
      </c>
      <c r="S295">
        <v>158</v>
      </c>
      <c r="T295">
        <v>60</v>
      </c>
      <c r="U295">
        <v>0</v>
      </c>
      <c r="V295">
        <v>431</v>
      </c>
    </row>
    <row r="296" spans="1:22" x14ac:dyDescent="0.25">
      <c r="A296" t="s">
        <v>1957</v>
      </c>
      <c r="B296" t="s">
        <v>989</v>
      </c>
      <c r="C296">
        <v>64</v>
      </c>
      <c r="D296" t="s">
        <v>1723</v>
      </c>
      <c r="E296" t="s">
        <v>1729</v>
      </c>
      <c r="F296" t="s">
        <v>1951</v>
      </c>
      <c r="G296" t="s">
        <v>993</v>
      </c>
      <c r="H296" t="s">
        <v>1958</v>
      </c>
      <c r="I296" t="s">
        <v>1959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</row>
    <row r="297" spans="1:22" x14ac:dyDescent="0.25">
      <c r="A297" t="s">
        <v>1960</v>
      </c>
      <c r="B297" t="s">
        <v>989</v>
      </c>
      <c r="C297">
        <v>65</v>
      </c>
      <c r="D297" t="s">
        <v>1723</v>
      </c>
      <c r="E297" t="s">
        <v>1729</v>
      </c>
      <c r="F297" t="s">
        <v>1951</v>
      </c>
      <c r="G297" t="s">
        <v>993</v>
      </c>
      <c r="H297" t="s">
        <v>1961</v>
      </c>
      <c r="I297" t="s">
        <v>1962</v>
      </c>
      <c r="J297">
        <v>4</v>
      </c>
      <c r="K297">
        <v>0</v>
      </c>
      <c r="L297">
        <v>0</v>
      </c>
      <c r="M297">
        <v>9</v>
      </c>
      <c r="N297">
        <v>31</v>
      </c>
      <c r="O297">
        <v>0</v>
      </c>
      <c r="P297">
        <v>3</v>
      </c>
      <c r="Q297">
        <v>4</v>
      </c>
      <c r="R297">
        <v>2</v>
      </c>
      <c r="S297">
        <v>35</v>
      </c>
      <c r="T297">
        <v>8</v>
      </c>
      <c r="U297">
        <v>0</v>
      </c>
      <c r="V297">
        <v>86</v>
      </c>
    </row>
    <row r="298" spans="1:22" x14ac:dyDescent="0.25">
      <c r="A298" t="s">
        <v>1963</v>
      </c>
      <c r="B298" t="s">
        <v>989</v>
      </c>
      <c r="C298">
        <v>66</v>
      </c>
      <c r="D298" t="s">
        <v>1723</v>
      </c>
      <c r="E298" t="s">
        <v>1729</v>
      </c>
      <c r="F298" t="s">
        <v>1964</v>
      </c>
      <c r="G298" t="s">
        <v>993</v>
      </c>
      <c r="H298" t="s">
        <v>1965</v>
      </c>
      <c r="I298" t="s">
        <v>1966</v>
      </c>
      <c r="J298">
        <v>0</v>
      </c>
      <c r="K298">
        <v>0</v>
      </c>
      <c r="L298">
        <v>0</v>
      </c>
      <c r="M298">
        <v>2</v>
      </c>
      <c r="N298">
        <v>6</v>
      </c>
      <c r="O298">
        <v>0</v>
      </c>
      <c r="P298">
        <v>0</v>
      </c>
      <c r="Q298">
        <v>3</v>
      </c>
      <c r="R298">
        <v>0</v>
      </c>
      <c r="S298">
        <v>8</v>
      </c>
      <c r="T298">
        <v>1</v>
      </c>
      <c r="U298">
        <v>1</v>
      </c>
      <c r="V298">
        <v>5</v>
      </c>
    </row>
    <row r="299" spans="1:22" x14ac:dyDescent="0.25">
      <c r="A299" t="s">
        <v>1967</v>
      </c>
      <c r="B299" t="s">
        <v>989</v>
      </c>
      <c r="C299">
        <v>67</v>
      </c>
      <c r="D299" t="s">
        <v>1723</v>
      </c>
      <c r="E299" t="s">
        <v>1729</v>
      </c>
      <c r="F299" t="s">
        <v>1968</v>
      </c>
      <c r="G299" t="s">
        <v>993</v>
      </c>
      <c r="H299" t="s">
        <v>1969</v>
      </c>
      <c r="I299" t="s">
        <v>1970</v>
      </c>
      <c r="J299">
        <v>47</v>
      </c>
      <c r="K299">
        <v>3</v>
      </c>
      <c r="L299">
        <v>31</v>
      </c>
      <c r="M299">
        <v>39</v>
      </c>
      <c r="N299">
        <v>539</v>
      </c>
      <c r="O299">
        <v>15</v>
      </c>
      <c r="P299">
        <v>93</v>
      </c>
      <c r="Q299">
        <v>14</v>
      </c>
      <c r="R299">
        <v>79</v>
      </c>
      <c r="S299">
        <v>170</v>
      </c>
      <c r="T299">
        <v>113</v>
      </c>
      <c r="U299">
        <v>2</v>
      </c>
      <c r="V299">
        <v>94</v>
      </c>
    </row>
    <row r="300" spans="1:22" x14ac:dyDescent="0.25">
      <c r="A300" t="s">
        <v>1971</v>
      </c>
      <c r="B300" t="s">
        <v>989</v>
      </c>
      <c r="C300">
        <v>68</v>
      </c>
      <c r="D300" t="s">
        <v>1723</v>
      </c>
      <c r="E300" t="s">
        <v>1729</v>
      </c>
      <c r="F300" t="s">
        <v>1972</v>
      </c>
      <c r="G300" t="s">
        <v>993</v>
      </c>
      <c r="H300" t="s">
        <v>1973</v>
      </c>
      <c r="I300" t="s">
        <v>1974</v>
      </c>
      <c r="J300">
        <v>0</v>
      </c>
      <c r="K300">
        <v>13</v>
      </c>
      <c r="L300">
        <v>2</v>
      </c>
      <c r="M300">
        <v>13</v>
      </c>
      <c r="N300">
        <v>79</v>
      </c>
      <c r="O300">
        <v>3</v>
      </c>
      <c r="P300">
        <v>4</v>
      </c>
      <c r="Q300">
        <v>7</v>
      </c>
      <c r="R300">
        <v>17</v>
      </c>
      <c r="S300">
        <v>109</v>
      </c>
      <c r="T300">
        <v>30</v>
      </c>
      <c r="U300">
        <v>1</v>
      </c>
      <c r="V300">
        <v>220</v>
      </c>
    </row>
    <row r="301" spans="1:22" x14ac:dyDescent="0.25">
      <c r="A301" t="s">
        <v>1975</v>
      </c>
      <c r="B301" t="s">
        <v>989</v>
      </c>
      <c r="C301">
        <v>69</v>
      </c>
      <c r="D301" t="s">
        <v>1723</v>
      </c>
      <c r="E301" t="s">
        <v>1729</v>
      </c>
      <c r="F301" t="s">
        <v>1976</v>
      </c>
      <c r="G301" t="s">
        <v>993</v>
      </c>
      <c r="H301" t="s">
        <v>1977</v>
      </c>
      <c r="I301" t="s">
        <v>1978</v>
      </c>
      <c r="J301">
        <v>3</v>
      </c>
      <c r="K301">
        <v>0</v>
      </c>
      <c r="L301">
        <v>1</v>
      </c>
      <c r="M301">
        <v>14</v>
      </c>
      <c r="N301">
        <v>208</v>
      </c>
      <c r="O301">
        <v>6</v>
      </c>
      <c r="P301">
        <v>9</v>
      </c>
      <c r="Q301">
        <v>2</v>
      </c>
      <c r="R301">
        <v>334</v>
      </c>
      <c r="S301">
        <v>27</v>
      </c>
      <c r="T301">
        <v>35</v>
      </c>
      <c r="U301">
        <v>0</v>
      </c>
      <c r="V301">
        <v>117</v>
      </c>
    </row>
    <row r="302" spans="1:22" x14ac:dyDescent="0.25">
      <c r="A302" t="s">
        <v>1979</v>
      </c>
      <c r="B302" t="s">
        <v>989</v>
      </c>
      <c r="C302">
        <v>70</v>
      </c>
      <c r="D302" t="s">
        <v>1723</v>
      </c>
      <c r="E302" t="s">
        <v>1762</v>
      </c>
      <c r="F302" t="s">
        <v>1980</v>
      </c>
      <c r="G302" t="s">
        <v>993</v>
      </c>
      <c r="H302" t="s">
        <v>1981</v>
      </c>
      <c r="I302" t="s">
        <v>1982</v>
      </c>
      <c r="J302">
        <v>9</v>
      </c>
      <c r="K302">
        <v>0</v>
      </c>
      <c r="L302">
        <v>1</v>
      </c>
      <c r="M302">
        <v>4</v>
      </c>
      <c r="N302">
        <v>64</v>
      </c>
      <c r="O302">
        <v>2</v>
      </c>
      <c r="P302">
        <v>9</v>
      </c>
      <c r="Q302">
        <v>3</v>
      </c>
      <c r="R302">
        <v>14</v>
      </c>
      <c r="S302">
        <v>31</v>
      </c>
      <c r="T302">
        <v>12</v>
      </c>
      <c r="U302">
        <v>1</v>
      </c>
      <c r="V302">
        <v>39</v>
      </c>
    </row>
    <row r="303" spans="1:22" x14ac:dyDescent="0.25">
      <c r="A303" t="s">
        <v>1983</v>
      </c>
      <c r="B303" t="s">
        <v>989</v>
      </c>
      <c r="C303">
        <v>71</v>
      </c>
      <c r="D303" t="s">
        <v>1723</v>
      </c>
      <c r="E303" t="s">
        <v>1729</v>
      </c>
      <c r="F303" t="s">
        <v>1984</v>
      </c>
      <c r="G303" t="s">
        <v>993</v>
      </c>
      <c r="H303" t="s">
        <v>1985</v>
      </c>
      <c r="I303" t="s">
        <v>1986</v>
      </c>
      <c r="J303">
        <v>0</v>
      </c>
      <c r="K303">
        <v>2</v>
      </c>
      <c r="L303">
        <v>0</v>
      </c>
      <c r="M303">
        <v>17</v>
      </c>
      <c r="N303">
        <v>201</v>
      </c>
      <c r="O303">
        <v>3</v>
      </c>
      <c r="P303">
        <v>19</v>
      </c>
      <c r="Q303">
        <v>6</v>
      </c>
      <c r="R303">
        <v>16</v>
      </c>
      <c r="S303">
        <v>188</v>
      </c>
      <c r="T303">
        <v>44</v>
      </c>
      <c r="U303">
        <v>0</v>
      </c>
      <c r="V303">
        <v>289</v>
      </c>
    </row>
    <row r="304" spans="1:22" x14ac:dyDescent="0.25">
      <c r="A304" t="s">
        <v>1987</v>
      </c>
      <c r="B304" t="s">
        <v>989</v>
      </c>
      <c r="C304">
        <v>72</v>
      </c>
      <c r="D304" t="s">
        <v>1723</v>
      </c>
      <c r="E304" t="s">
        <v>1729</v>
      </c>
      <c r="F304" t="s">
        <v>1984</v>
      </c>
      <c r="G304" t="s">
        <v>993</v>
      </c>
      <c r="H304" t="s">
        <v>1988</v>
      </c>
      <c r="I304" t="s">
        <v>1989</v>
      </c>
      <c r="J304">
        <v>0</v>
      </c>
      <c r="K304">
        <v>0</v>
      </c>
      <c r="L304">
        <v>0</v>
      </c>
      <c r="M304">
        <v>0</v>
      </c>
      <c r="N304">
        <v>24</v>
      </c>
      <c r="O304">
        <v>0</v>
      </c>
      <c r="P304">
        <v>0</v>
      </c>
      <c r="Q304">
        <v>5</v>
      </c>
      <c r="R304">
        <v>0</v>
      </c>
      <c r="S304">
        <v>32</v>
      </c>
      <c r="T304">
        <v>16</v>
      </c>
      <c r="U304">
        <v>0</v>
      </c>
      <c r="V304">
        <v>114</v>
      </c>
    </row>
    <row r="305" spans="1:22" x14ac:dyDescent="0.25">
      <c r="A305" t="s">
        <v>1990</v>
      </c>
      <c r="B305" t="s">
        <v>989</v>
      </c>
      <c r="C305">
        <v>73</v>
      </c>
      <c r="D305" t="s">
        <v>1723</v>
      </c>
      <c r="E305" t="s">
        <v>1729</v>
      </c>
      <c r="F305" t="s">
        <v>1991</v>
      </c>
      <c r="G305" t="s">
        <v>993</v>
      </c>
      <c r="H305" t="s">
        <v>1992</v>
      </c>
      <c r="I305" t="s">
        <v>1993</v>
      </c>
      <c r="J305">
        <v>0</v>
      </c>
      <c r="K305">
        <v>0</v>
      </c>
      <c r="L305">
        <v>0</v>
      </c>
      <c r="M305">
        <v>0</v>
      </c>
      <c r="N305">
        <v>44</v>
      </c>
      <c r="O305">
        <v>0</v>
      </c>
      <c r="P305">
        <v>9</v>
      </c>
      <c r="Q305">
        <v>0</v>
      </c>
      <c r="R305">
        <v>26</v>
      </c>
      <c r="S305">
        <v>23</v>
      </c>
      <c r="T305">
        <v>27</v>
      </c>
      <c r="U305">
        <v>0</v>
      </c>
      <c r="V305">
        <v>56</v>
      </c>
    </row>
    <row r="306" spans="1:22" x14ac:dyDescent="0.25">
      <c r="A306" t="s">
        <v>1994</v>
      </c>
      <c r="B306" t="s">
        <v>989</v>
      </c>
      <c r="C306">
        <v>74</v>
      </c>
      <c r="D306" t="s">
        <v>1723</v>
      </c>
      <c r="E306" t="s">
        <v>1807</v>
      </c>
      <c r="F306" t="s">
        <v>1991</v>
      </c>
      <c r="G306" t="s">
        <v>993</v>
      </c>
      <c r="H306" t="s">
        <v>1995</v>
      </c>
      <c r="I306" t="s">
        <v>1996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</row>
    <row r="307" spans="1:22" x14ac:dyDescent="0.25">
      <c r="A307" t="s">
        <v>1997</v>
      </c>
      <c r="B307" t="s">
        <v>989</v>
      </c>
      <c r="C307">
        <v>75</v>
      </c>
      <c r="D307" t="s">
        <v>1723</v>
      </c>
      <c r="E307" t="s">
        <v>1729</v>
      </c>
      <c r="F307" t="s">
        <v>1998</v>
      </c>
      <c r="G307" t="s">
        <v>993</v>
      </c>
      <c r="H307" t="s">
        <v>1999</v>
      </c>
      <c r="I307" t="s">
        <v>2000</v>
      </c>
      <c r="J307">
        <v>2</v>
      </c>
      <c r="K307">
        <v>1</v>
      </c>
      <c r="L307">
        <v>2</v>
      </c>
      <c r="M307">
        <v>0</v>
      </c>
      <c r="N307">
        <v>20</v>
      </c>
      <c r="O307">
        <v>1</v>
      </c>
      <c r="P307">
        <v>2</v>
      </c>
      <c r="Q307">
        <v>3</v>
      </c>
      <c r="R307">
        <v>3</v>
      </c>
      <c r="S307">
        <v>6</v>
      </c>
      <c r="T307">
        <v>9</v>
      </c>
      <c r="U307">
        <v>2</v>
      </c>
      <c r="V307">
        <v>2</v>
      </c>
    </row>
    <row r="308" spans="1:22" x14ac:dyDescent="0.25">
      <c r="A308" t="s">
        <v>2001</v>
      </c>
      <c r="B308" t="s">
        <v>989</v>
      </c>
      <c r="C308">
        <v>76</v>
      </c>
      <c r="D308" t="s">
        <v>1723</v>
      </c>
      <c r="E308" t="s">
        <v>1762</v>
      </c>
      <c r="F308" t="s">
        <v>2002</v>
      </c>
      <c r="G308" t="s">
        <v>993</v>
      </c>
      <c r="H308" t="s">
        <v>2003</v>
      </c>
      <c r="I308" t="s">
        <v>2004</v>
      </c>
      <c r="J308">
        <v>0</v>
      </c>
      <c r="K308">
        <v>0</v>
      </c>
      <c r="L308">
        <v>0</v>
      </c>
      <c r="M308">
        <v>0</v>
      </c>
      <c r="N308">
        <v>8</v>
      </c>
      <c r="O308">
        <v>2</v>
      </c>
      <c r="P308">
        <v>5</v>
      </c>
      <c r="Q308">
        <v>1</v>
      </c>
      <c r="R308">
        <v>4</v>
      </c>
      <c r="S308">
        <v>50</v>
      </c>
      <c r="T308">
        <v>11</v>
      </c>
      <c r="U308">
        <v>0</v>
      </c>
      <c r="V308">
        <v>40</v>
      </c>
    </row>
    <row r="309" spans="1:22" x14ac:dyDescent="0.25">
      <c r="A309" t="s">
        <v>2005</v>
      </c>
      <c r="B309" t="s">
        <v>989</v>
      </c>
      <c r="C309">
        <v>77</v>
      </c>
      <c r="D309" t="s">
        <v>1723</v>
      </c>
      <c r="E309" t="s">
        <v>1729</v>
      </c>
      <c r="F309" t="s">
        <v>2006</v>
      </c>
      <c r="G309" t="s">
        <v>993</v>
      </c>
      <c r="H309" t="s">
        <v>2007</v>
      </c>
      <c r="I309" t="s">
        <v>2008</v>
      </c>
      <c r="J309">
        <v>0</v>
      </c>
      <c r="K309">
        <v>1</v>
      </c>
      <c r="L309">
        <v>1</v>
      </c>
      <c r="M309">
        <v>7</v>
      </c>
      <c r="N309">
        <v>193</v>
      </c>
      <c r="O309">
        <v>0</v>
      </c>
      <c r="P309">
        <v>6</v>
      </c>
      <c r="Q309">
        <v>0</v>
      </c>
      <c r="R309">
        <v>182</v>
      </c>
      <c r="S309">
        <v>122</v>
      </c>
      <c r="T309">
        <v>149</v>
      </c>
      <c r="U309">
        <v>0</v>
      </c>
      <c r="V309">
        <v>730</v>
      </c>
    </row>
    <row r="310" spans="1:22" x14ac:dyDescent="0.25">
      <c r="A310" t="s">
        <v>2009</v>
      </c>
      <c r="B310" t="s">
        <v>989</v>
      </c>
      <c r="C310">
        <v>78</v>
      </c>
      <c r="D310" t="s">
        <v>1723</v>
      </c>
      <c r="E310" t="s">
        <v>1729</v>
      </c>
      <c r="F310" t="s">
        <v>2010</v>
      </c>
      <c r="G310" t="s">
        <v>993</v>
      </c>
      <c r="H310" t="s">
        <v>2011</v>
      </c>
      <c r="I310" t="s">
        <v>2012</v>
      </c>
      <c r="J310">
        <v>14</v>
      </c>
      <c r="K310">
        <v>0</v>
      </c>
      <c r="L310">
        <v>0</v>
      </c>
      <c r="M310">
        <v>16</v>
      </c>
      <c r="N310">
        <v>428</v>
      </c>
      <c r="O310">
        <v>0</v>
      </c>
      <c r="P310">
        <v>82</v>
      </c>
      <c r="Q310">
        <v>1</v>
      </c>
      <c r="R310">
        <v>241</v>
      </c>
      <c r="S310">
        <v>18</v>
      </c>
      <c r="T310">
        <v>87</v>
      </c>
      <c r="U310">
        <v>0</v>
      </c>
      <c r="V310">
        <v>154</v>
      </c>
    </row>
    <row r="311" spans="1:22" x14ac:dyDescent="0.25">
      <c r="A311" t="s">
        <v>2013</v>
      </c>
      <c r="B311" t="s">
        <v>989</v>
      </c>
      <c r="C311">
        <v>79</v>
      </c>
      <c r="D311" t="s">
        <v>1723</v>
      </c>
      <c r="E311" t="s">
        <v>1762</v>
      </c>
      <c r="F311" t="s">
        <v>2014</v>
      </c>
      <c r="G311" t="s">
        <v>993</v>
      </c>
      <c r="H311" t="s">
        <v>2015</v>
      </c>
      <c r="I311" t="s">
        <v>2016</v>
      </c>
      <c r="J311">
        <v>4</v>
      </c>
      <c r="K311">
        <v>9</v>
      </c>
      <c r="L311">
        <v>7</v>
      </c>
      <c r="M311">
        <v>10</v>
      </c>
      <c r="N311">
        <v>418</v>
      </c>
      <c r="O311">
        <v>16</v>
      </c>
      <c r="P311">
        <v>45</v>
      </c>
      <c r="Q311">
        <v>6</v>
      </c>
      <c r="R311">
        <v>63</v>
      </c>
      <c r="S311">
        <v>130</v>
      </c>
      <c r="T311">
        <v>28</v>
      </c>
      <c r="U311">
        <v>0</v>
      </c>
      <c r="V311">
        <v>384</v>
      </c>
    </row>
    <row r="312" spans="1:22" x14ac:dyDescent="0.25">
      <c r="A312" t="s">
        <v>2017</v>
      </c>
      <c r="B312" t="s">
        <v>989</v>
      </c>
      <c r="C312">
        <v>80</v>
      </c>
      <c r="D312" t="s">
        <v>1723</v>
      </c>
      <c r="E312" t="s">
        <v>1742</v>
      </c>
      <c r="F312" t="s">
        <v>2018</v>
      </c>
      <c r="G312" t="s">
        <v>993</v>
      </c>
      <c r="H312" t="s">
        <v>2019</v>
      </c>
      <c r="I312" t="s">
        <v>2020</v>
      </c>
      <c r="J312">
        <v>12</v>
      </c>
      <c r="K312">
        <v>0</v>
      </c>
      <c r="L312">
        <v>8</v>
      </c>
      <c r="M312">
        <v>4</v>
      </c>
      <c r="N312">
        <v>59</v>
      </c>
      <c r="O312">
        <v>0</v>
      </c>
      <c r="P312">
        <v>1</v>
      </c>
      <c r="Q312">
        <v>0</v>
      </c>
      <c r="R312">
        <v>7</v>
      </c>
      <c r="S312">
        <v>143</v>
      </c>
      <c r="T312">
        <v>2</v>
      </c>
      <c r="U312">
        <v>10</v>
      </c>
      <c r="V312">
        <v>120</v>
      </c>
    </row>
    <row r="313" spans="1:22" x14ac:dyDescent="0.25">
      <c r="A313" t="s">
        <v>2021</v>
      </c>
      <c r="B313" t="s">
        <v>989</v>
      </c>
      <c r="C313">
        <v>81</v>
      </c>
      <c r="D313" t="s">
        <v>1723</v>
      </c>
      <c r="E313" t="s">
        <v>1724</v>
      </c>
      <c r="F313" t="s">
        <v>2022</v>
      </c>
      <c r="G313" t="s">
        <v>993</v>
      </c>
      <c r="H313" t="s">
        <v>2023</v>
      </c>
      <c r="I313" t="s">
        <v>2024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2</v>
      </c>
      <c r="P313">
        <v>8</v>
      </c>
      <c r="Q313">
        <v>0</v>
      </c>
      <c r="R313">
        <v>4</v>
      </c>
      <c r="S313">
        <v>0</v>
      </c>
      <c r="T313">
        <v>0</v>
      </c>
      <c r="U313">
        <v>0</v>
      </c>
      <c r="V313">
        <v>0</v>
      </c>
    </row>
    <row r="314" spans="1:22" x14ac:dyDescent="0.25">
      <c r="A314" t="s">
        <v>2025</v>
      </c>
      <c r="B314" t="s">
        <v>989</v>
      </c>
      <c r="C314">
        <v>82</v>
      </c>
      <c r="D314" t="s">
        <v>1723</v>
      </c>
      <c r="E314" t="s">
        <v>1724</v>
      </c>
      <c r="F314" t="s">
        <v>2026</v>
      </c>
      <c r="G314" t="s">
        <v>993</v>
      </c>
      <c r="H314" t="s">
        <v>2027</v>
      </c>
      <c r="I314" t="s">
        <v>2028</v>
      </c>
      <c r="J314">
        <v>0</v>
      </c>
      <c r="K314">
        <v>0</v>
      </c>
      <c r="L314">
        <v>1</v>
      </c>
      <c r="M314">
        <v>0</v>
      </c>
      <c r="N314">
        <v>13</v>
      </c>
      <c r="O314">
        <v>0</v>
      </c>
      <c r="P314">
        <v>0</v>
      </c>
      <c r="Q314">
        <v>0</v>
      </c>
      <c r="R314">
        <v>5</v>
      </c>
      <c r="S314">
        <v>19</v>
      </c>
      <c r="T314">
        <v>0</v>
      </c>
      <c r="U314">
        <v>9</v>
      </c>
      <c r="V314">
        <v>27</v>
      </c>
    </row>
    <row r="315" spans="1:22" x14ac:dyDescent="0.25">
      <c r="A315" t="s">
        <v>2029</v>
      </c>
      <c r="B315" t="s">
        <v>989</v>
      </c>
      <c r="C315">
        <v>83</v>
      </c>
      <c r="D315" t="s">
        <v>1723</v>
      </c>
      <c r="E315" t="s">
        <v>1812</v>
      </c>
      <c r="F315" t="s">
        <v>2030</v>
      </c>
      <c r="G315" t="s">
        <v>993</v>
      </c>
      <c r="H315" t="s">
        <v>2031</v>
      </c>
      <c r="I315" t="s">
        <v>2032</v>
      </c>
      <c r="J315">
        <v>0</v>
      </c>
      <c r="K315">
        <v>14</v>
      </c>
      <c r="L315">
        <v>0</v>
      </c>
      <c r="M315">
        <v>5</v>
      </c>
      <c r="N315">
        <v>14</v>
      </c>
      <c r="O315">
        <v>0</v>
      </c>
      <c r="P315">
        <v>8</v>
      </c>
      <c r="Q315">
        <v>1</v>
      </c>
      <c r="R315">
        <v>9</v>
      </c>
      <c r="S315">
        <v>12</v>
      </c>
      <c r="T315">
        <v>3</v>
      </c>
      <c r="U315">
        <v>0</v>
      </c>
      <c r="V315">
        <v>21</v>
      </c>
    </row>
    <row r="316" spans="1:22" x14ac:dyDescent="0.25">
      <c r="A316" t="s">
        <v>2033</v>
      </c>
      <c r="B316" t="s">
        <v>989</v>
      </c>
      <c r="C316">
        <v>84</v>
      </c>
      <c r="D316" t="s">
        <v>1723</v>
      </c>
      <c r="E316" t="s">
        <v>1849</v>
      </c>
      <c r="F316" t="s">
        <v>2034</v>
      </c>
      <c r="G316" t="s">
        <v>993</v>
      </c>
      <c r="H316" t="s">
        <v>2035</v>
      </c>
      <c r="I316" t="s">
        <v>2036</v>
      </c>
      <c r="J316">
        <v>0</v>
      </c>
      <c r="K316">
        <v>6</v>
      </c>
      <c r="L316">
        <v>0</v>
      </c>
      <c r="M316">
        <v>0</v>
      </c>
      <c r="N316">
        <v>28</v>
      </c>
      <c r="O316">
        <v>0</v>
      </c>
      <c r="P316">
        <v>0</v>
      </c>
      <c r="Q316">
        <v>1</v>
      </c>
      <c r="R316">
        <v>14</v>
      </c>
      <c r="S316">
        <v>2</v>
      </c>
      <c r="T316">
        <v>13</v>
      </c>
      <c r="U316">
        <v>0</v>
      </c>
      <c r="V316">
        <v>11</v>
      </c>
    </row>
    <row r="317" spans="1:22" x14ac:dyDescent="0.25">
      <c r="A317" t="s">
        <v>2037</v>
      </c>
      <c r="B317" t="s">
        <v>989</v>
      </c>
      <c r="C317">
        <v>85</v>
      </c>
      <c r="D317" t="s">
        <v>1723</v>
      </c>
      <c r="E317" t="s">
        <v>1849</v>
      </c>
      <c r="F317" t="s">
        <v>2034</v>
      </c>
      <c r="G317" t="s">
        <v>993</v>
      </c>
      <c r="H317" t="s">
        <v>2038</v>
      </c>
      <c r="I317" t="s">
        <v>2039</v>
      </c>
      <c r="J317">
        <v>0</v>
      </c>
      <c r="K317">
        <v>0</v>
      </c>
      <c r="L317">
        <v>0</v>
      </c>
      <c r="M317">
        <v>0</v>
      </c>
      <c r="N317">
        <v>6</v>
      </c>
      <c r="O317">
        <v>0</v>
      </c>
      <c r="P317">
        <v>0</v>
      </c>
      <c r="Q317">
        <v>0</v>
      </c>
      <c r="R317">
        <v>9</v>
      </c>
      <c r="S317">
        <v>19</v>
      </c>
      <c r="T317">
        <v>2</v>
      </c>
      <c r="U317">
        <v>0</v>
      </c>
      <c r="V317">
        <v>5</v>
      </c>
    </row>
    <row r="318" spans="1:22" x14ac:dyDescent="0.25">
      <c r="A318" t="s">
        <v>2040</v>
      </c>
      <c r="B318" t="s">
        <v>989</v>
      </c>
      <c r="C318">
        <v>86</v>
      </c>
      <c r="D318" t="s">
        <v>1723</v>
      </c>
      <c r="E318" t="s">
        <v>1849</v>
      </c>
      <c r="F318" t="s">
        <v>2041</v>
      </c>
      <c r="G318" t="s">
        <v>993</v>
      </c>
      <c r="H318" t="s">
        <v>2042</v>
      </c>
      <c r="I318" t="s">
        <v>2043</v>
      </c>
      <c r="J318">
        <v>0</v>
      </c>
      <c r="K318">
        <v>4</v>
      </c>
      <c r="L318">
        <v>2</v>
      </c>
      <c r="M318">
        <v>3</v>
      </c>
      <c r="N318">
        <v>7</v>
      </c>
      <c r="O318">
        <v>0</v>
      </c>
      <c r="P318">
        <v>0</v>
      </c>
      <c r="Q318">
        <v>0</v>
      </c>
      <c r="R318">
        <v>9</v>
      </c>
      <c r="S318">
        <v>3</v>
      </c>
      <c r="T318">
        <v>1</v>
      </c>
      <c r="U318">
        <v>5</v>
      </c>
      <c r="V318">
        <v>23</v>
      </c>
    </row>
    <row r="319" spans="1:22" x14ac:dyDescent="0.25">
      <c r="A319" t="s">
        <v>2044</v>
      </c>
      <c r="B319" t="s">
        <v>989</v>
      </c>
      <c r="C319">
        <v>87</v>
      </c>
      <c r="D319" t="s">
        <v>1723</v>
      </c>
      <c r="E319" t="s">
        <v>1849</v>
      </c>
      <c r="F319" t="s">
        <v>2041</v>
      </c>
      <c r="G319" t="s">
        <v>993</v>
      </c>
      <c r="H319" t="s">
        <v>2045</v>
      </c>
      <c r="I319" t="s">
        <v>2046</v>
      </c>
      <c r="J319">
        <v>3</v>
      </c>
      <c r="K319">
        <v>0</v>
      </c>
      <c r="L319">
        <v>0</v>
      </c>
      <c r="M319">
        <v>0</v>
      </c>
      <c r="N319">
        <v>1</v>
      </c>
      <c r="O319">
        <v>0</v>
      </c>
      <c r="P319">
        <v>0</v>
      </c>
      <c r="Q319">
        <v>0</v>
      </c>
      <c r="R319">
        <v>2</v>
      </c>
      <c r="S319">
        <v>0</v>
      </c>
      <c r="T319">
        <v>0</v>
      </c>
      <c r="U319">
        <v>0</v>
      </c>
      <c r="V319">
        <v>1</v>
      </c>
    </row>
    <row r="320" spans="1:22" x14ac:dyDescent="0.25">
      <c r="A320" t="s">
        <v>2047</v>
      </c>
      <c r="B320" t="s">
        <v>989</v>
      </c>
      <c r="C320">
        <v>88</v>
      </c>
      <c r="D320" t="s">
        <v>1723</v>
      </c>
      <c r="E320" t="s">
        <v>1812</v>
      </c>
      <c r="F320" t="s">
        <v>2048</v>
      </c>
      <c r="G320" t="s">
        <v>993</v>
      </c>
      <c r="H320" t="s">
        <v>2049</v>
      </c>
      <c r="I320" t="s">
        <v>2050</v>
      </c>
      <c r="J320">
        <v>0</v>
      </c>
      <c r="K320">
        <v>8</v>
      </c>
      <c r="L320">
        <v>3</v>
      </c>
      <c r="M320">
        <v>0</v>
      </c>
      <c r="N320">
        <v>15</v>
      </c>
      <c r="O320">
        <v>0</v>
      </c>
      <c r="P320">
        <v>0</v>
      </c>
      <c r="Q320">
        <v>0</v>
      </c>
      <c r="R320">
        <v>15</v>
      </c>
      <c r="S320">
        <v>1</v>
      </c>
      <c r="T320">
        <v>2</v>
      </c>
      <c r="U320">
        <v>0</v>
      </c>
      <c r="V320">
        <v>0</v>
      </c>
    </row>
    <row r="321" spans="1:22" x14ac:dyDescent="0.25">
      <c r="A321" t="s">
        <v>2051</v>
      </c>
      <c r="B321" t="s">
        <v>989</v>
      </c>
      <c r="C321">
        <v>89</v>
      </c>
      <c r="D321" t="s">
        <v>1723</v>
      </c>
      <c r="E321" t="s">
        <v>1812</v>
      </c>
      <c r="F321" t="s">
        <v>2052</v>
      </c>
      <c r="G321" t="s">
        <v>993</v>
      </c>
      <c r="H321" t="s">
        <v>2053</v>
      </c>
      <c r="I321" t="s">
        <v>2054</v>
      </c>
      <c r="J321">
        <v>0</v>
      </c>
      <c r="K321">
        <v>0</v>
      </c>
      <c r="L321">
        <v>0</v>
      </c>
      <c r="M321">
        <v>0</v>
      </c>
      <c r="N321">
        <v>6</v>
      </c>
      <c r="O321">
        <v>0</v>
      </c>
      <c r="P321">
        <v>0</v>
      </c>
      <c r="Q321">
        <v>0</v>
      </c>
      <c r="R321">
        <v>13</v>
      </c>
      <c r="S321">
        <v>0</v>
      </c>
      <c r="T321">
        <v>0</v>
      </c>
      <c r="U321">
        <v>0</v>
      </c>
      <c r="V321">
        <v>4</v>
      </c>
    </row>
    <row r="322" spans="1:22" x14ac:dyDescent="0.25">
      <c r="A322" t="s">
        <v>2055</v>
      </c>
      <c r="B322" t="s">
        <v>989</v>
      </c>
      <c r="C322">
        <v>90</v>
      </c>
      <c r="D322" t="s">
        <v>1723</v>
      </c>
      <c r="E322" t="s">
        <v>1849</v>
      </c>
      <c r="F322" t="s">
        <v>2056</v>
      </c>
      <c r="G322" t="s">
        <v>993</v>
      </c>
      <c r="H322" t="s">
        <v>2057</v>
      </c>
      <c r="I322" t="s">
        <v>2058</v>
      </c>
      <c r="J322">
        <v>14</v>
      </c>
      <c r="K322">
        <v>0</v>
      </c>
      <c r="L322">
        <v>2</v>
      </c>
      <c r="M322">
        <v>1</v>
      </c>
      <c r="N322">
        <v>82</v>
      </c>
      <c r="O322">
        <v>6</v>
      </c>
      <c r="P322">
        <v>6</v>
      </c>
      <c r="Q322">
        <v>12</v>
      </c>
      <c r="R322">
        <v>87</v>
      </c>
      <c r="S322">
        <v>2</v>
      </c>
      <c r="T322">
        <v>14</v>
      </c>
      <c r="U322">
        <v>0</v>
      </c>
      <c r="V322">
        <v>6</v>
      </c>
    </row>
    <row r="323" spans="1:22" x14ac:dyDescent="0.25">
      <c r="A323" t="s">
        <v>2059</v>
      </c>
      <c r="B323" t="s">
        <v>989</v>
      </c>
      <c r="C323">
        <v>237</v>
      </c>
      <c r="D323" t="s">
        <v>1723</v>
      </c>
      <c r="E323" t="s">
        <v>1812</v>
      </c>
      <c r="F323" t="s">
        <v>1335</v>
      </c>
      <c r="G323" t="s">
        <v>993</v>
      </c>
      <c r="H323" t="s">
        <v>2060</v>
      </c>
      <c r="I323" t="s">
        <v>2061</v>
      </c>
      <c r="J323">
        <v>48</v>
      </c>
      <c r="K323">
        <v>2</v>
      </c>
      <c r="L323">
        <v>2</v>
      </c>
      <c r="M323">
        <v>30</v>
      </c>
      <c r="N323">
        <v>583</v>
      </c>
      <c r="O323">
        <v>2</v>
      </c>
      <c r="P323">
        <v>57</v>
      </c>
      <c r="Q323">
        <v>28</v>
      </c>
      <c r="R323">
        <v>146</v>
      </c>
      <c r="S323">
        <v>430</v>
      </c>
      <c r="T323">
        <v>100</v>
      </c>
      <c r="U323">
        <v>36</v>
      </c>
      <c r="V323">
        <v>146</v>
      </c>
    </row>
    <row r="324" spans="1:22" x14ac:dyDescent="0.25">
      <c r="A324" t="s">
        <v>2062</v>
      </c>
      <c r="B324" t="s">
        <v>989</v>
      </c>
      <c r="C324">
        <v>311</v>
      </c>
      <c r="D324" t="s">
        <v>1723</v>
      </c>
      <c r="E324" t="s">
        <v>2063</v>
      </c>
      <c r="F324" t="s">
        <v>1426</v>
      </c>
      <c r="G324" t="s">
        <v>993</v>
      </c>
      <c r="H324" t="s">
        <v>2064</v>
      </c>
      <c r="I324" t="s">
        <v>2065</v>
      </c>
      <c r="J324">
        <v>0</v>
      </c>
      <c r="K324">
        <v>0</v>
      </c>
      <c r="L324">
        <v>0</v>
      </c>
      <c r="M324">
        <v>0</v>
      </c>
      <c r="N324">
        <v>8</v>
      </c>
      <c r="O324">
        <v>0</v>
      </c>
      <c r="P324">
        <v>0</v>
      </c>
      <c r="Q324">
        <v>0</v>
      </c>
      <c r="R324">
        <v>0</v>
      </c>
      <c r="S324">
        <v>25</v>
      </c>
      <c r="T324">
        <v>0</v>
      </c>
      <c r="U324">
        <v>0</v>
      </c>
      <c r="V324">
        <v>24</v>
      </c>
    </row>
    <row r="325" spans="1:22" x14ac:dyDescent="0.25">
      <c r="A325" t="s">
        <v>2066</v>
      </c>
      <c r="B325" t="s">
        <v>989</v>
      </c>
      <c r="C325">
        <v>312</v>
      </c>
      <c r="D325" t="s">
        <v>1723</v>
      </c>
      <c r="E325" t="s">
        <v>2063</v>
      </c>
      <c r="F325" t="s">
        <v>1426</v>
      </c>
      <c r="G325" t="s">
        <v>993</v>
      </c>
      <c r="H325" t="s">
        <v>2067</v>
      </c>
      <c r="I325" t="s">
        <v>2068</v>
      </c>
      <c r="J325">
        <v>0</v>
      </c>
      <c r="K325">
        <v>0</v>
      </c>
      <c r="L325">
        <v>0</v>
      </c>
      <c r="M325">
        <v>0</v>
      </c>
      <c r="N325">
        <v>2</v>
      </c>
      <c r="O325">
        <v>0</v>
      </c>
      <c r="P325">
        <v>0</v>
      </c>
      <c r="Q325">
        <v>0</v>
      </c>
      <c r="R325">
        <v>0</v>
      </c>
      <c r="S325">
        <v>2</v>
      </c>
      <c r="T325">
        <v>0</v>
      </c>
      <c r="U325">
        <v>0</v>
      </c>
      <c r="V325">
        <v>11</v>
      </c>
    </row>
    <row r="326" spans="1:22" x14ac:dyDescent="0.25">
      <c r="A326" t="s">
        <v>2069</v>
      </c>
      <c r="B326" t="s">
        <v>989</v>
      </c>
      <c r="C326">
        <v>313</v>
      </c>
      <c r="D326" t="s">
        <v>1723</v>
      </c>
      <c r="E326" t="s">
        <v>2063</v>
      </c>
      <c r="F326" t="s">
        <v>1426</v>
      </c>
      <c r="G326" t="s">
        <v>993</v>
      </c>
      <c r="H326" t="s">
        <v>2070</v>
      </c>
      <c r="I326" t="s">
        <v>2071</v>
      </c>
      <c r="J326">
        <v>0</v>
      </c>
      <c r="K326">
        <v>6</v>
      </c>
      <c r="L326">
        <v>1</v>
      </c>
      <c r="M326">
        <v>1</v>
      </c>
      <c r="N326">
        <v>17</v>
      </c>
      <c r="O326">
        <v>2</v>
      </c>
      <c r="P326">
        <v>3</v>
      </c>
      <c r="Q326">
        <v>2</v>
      </c>
      <c r="R326">
        <v>33</v>
      </c>
      <c r="S326">
        <v>7</v>
      </c>
      <c r="T326">
        <v>9</v>
      </c>
      <c r="U326">
        <v>0</v>
      </c>
      <c r="V326">
        <v>46</v>
      </c>
    </row>
    <row r="327" spans="1:22" x14ac:dyDescent="0.25">
      <c r="A327" t="s">
        <v>2072</v>
      </c>
      <c r="B327" t="s">
        <v>989</v>
      </c>
      <c r="C327">
        <v>314</v>
      </c>
      <c r="D327" t="s">
        <v>1723</v>
      </c>
      <c r="E327" t="s">
        <v>1742</v>
      </c>
      <c r="F327" t="s">
        <v>1426</v>
      </c>
      <c r="G327" t="s">
        <v>993</v>
      </c>
      <c r="H327" t="s">
        <v>2073</v>
      </c>
      <c r="I327" t="s">
        <v>2074</v>
      </c>
      <c r="J327">
        <v>6</v>
      </c>
      <c r="K327">
        <v>4</v>
      </c>
      <c r="L327">
        <v>2</v>
      </c>
      <c r="M327">
        <v>0</v>
      </c>
      <c r="N327">
        <v>49</v>
      </c>
      <c r="O327">
        <v>0</v>
      </c>
      <c r="P327">
        <v>12</v>
      </c>
      <c r="Q327">
        <v>0</v>
      </c>
      <c r="R327">
        <v>35</v>
      </c>
      <c r="S327">
        <v>25</v>
      </c>
      <c r="T327">
        <v>2</v>
      </c>
      <c r="U327">
        <v>1</v>
      </c>
      <c r="V327">
        <v>42</v>
      </c>
    </row>
    <row r="328" spans="1:22" x14ac:dyDescent="0.25">
      <c r="A328" t="s">
        <v>2075</v>
      </c>
      <c r="B328" t="s">
        <v>989</v>
      </c>
      <c r="C328">
        <v>315</v>
      </c>
      <c r="D328" t="s">
        <v>1723</v>
      </c>
      <c r="E328" t="s">
        <v>1729</v>
      </c>
      <c r="F328" t="s">
        <v>1426</v>
      </c>
      <c r="G328" t="s">
        <v>993</v>
      </c>
      <c r="H328" t="s">
        <v>2076</v>
      </c>
      <c r="I328" t="s">
        <v>2077</v>
      </c>
      <c r="J328">
        <v>4</v>
      </c>
      <c r="K328">
        <v>28</v>
      </c>
      <c r="L328">
        <v>0</v>
      </c>
      <c r="M328">
        <v>1</v>
      </c>
      <c r="N328">
        <v>20</v>
      </c>
      <c r="O328">
        <v>0</v>
      </c>
      <c r="P328">
        <v>2</v>
      </c>
      <c r="Q328">
        <v>3</v>
      </c>
      <c r="R328">
        <v>21</v>
      </c>
      <c r="S328">
        <v>23</v>
      </c>
      <c r="T328">
        <v>13</v>
      </c>
      <c r="U328">
        <v>4</v>
      </c>
      <c r="V328">
        <v>40</v>
      </c>
    </row>
    <row r="329" spans="1:22" x14ac:dyDescent="0.25">
      <c r="A329" t="s">
        <v>2078</v>
      </c>
      <c r="B329" t="s">
        <v>989</v>
      </c>
      <c r="C329">
        <v>316</v>
      </c>
      <c r="D329" t="s">
        <v>1723</v>
      </c>
      <c r="E329" t="s">
        <v>1729</v>
      </c>
      <c r="F329" t="s">
        <v>1426</v>
      </c>
      <c r="G329" t="s">
        <v>993</v>
      </c>
      <c r="H329" t="s">
        <v>2079</v>
      </c>
      <c r="I329" t="s">
        <v>2080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2</v>
      </c>
      <c r="S329">
        <v>0</v>
      </c>
      <c r="T329">
        <v>0</v>
      </c>
      <c r="U329">
        <v>0</v>
      </c>
      <c r="V329">
        <v>2</v>
      </c>
    </row>
    <row r="330" spans="1:22" x14ac:dyDescent="0.25">
      <c r="A330" t="s">
        <v>2081</v>
      </c>
      <c r="B330" t="s">
        <v>989</v>
      </c>
      <c r="C330">
        <v>317</v>
      </c>
      <c r="D330" t="s">
        <v>1723</v>
      </c>
      <c r="E330" t="s">
        <v>2063</v>
      </c>
      <c r="F330" t="s">
        <v>1426</v>
      </c>
      <c r="G330" t="s">
        <v>993</v>
      </c>
      <c r="H330" t="s">
        <v>2082</v>
      </c>
      <c r="I330" t="s">
        <v>2083</v>
      </c>
      <c r="J330">
        <v>1</v>
      </c>
      <c r="K330">
        <v>0</v>
      </c>
      <c r="L330">
        <v>0</v>
      </c>
      <c r="M330">
        <v>0</v>
      </c>
      <c r="N330">
        <v>10</v>
      </c>
      <c r="O330">
        <v>1</v>
      </c>
      <c r="P330">
        <v>3</v>
      </c>
      <c r="Q330">
        <v>6</v>
      </c>
      <c r="R330">
        <v>0</v>
      </c>
      <c r="S330">
        <v>10</v>
      </c>
      <c r="T330">
        <v>3</v>
      </c>
      <c r="U330">
        <v>0</v>
      </c>
      <c r="V330">
        <v>10</v>
      </c>
    </row>
    <row r="331" spans="1:22" x14ac:dyDescent="0.25">
      <c r="A331" t="s">
        <v>2084</v>
      </c>
      <c r="B331" t="s">
        <v>989</v>
      </c>
      <c r="C331">
        <v>318</v>
      </c>
      <c r="D331" t="s">
        <v>1723</v>
      </c>
      <c r="E331" t="s">
        <v>2063</v>
      </c>
      <c r="F331" t="s">
        <v>1426</v>
      </c>
      <c r="G331" t="s">
        <v>993</v>
      </c>
      <c r="H331" t="s">
        <v>2085</v>
      </c>
      <c r="I331" t="s">
        <v>2086</v>
      </c>
      <c r="J331">
        <v>3</v>
      </c>
      <c r="K331">
        <v>2</v>
      </c>
      <c r="L331">
        <v>2</v>
      </c>
      <c r="M331">
        <v>6</v>
      </c>
      <c r="N331">
        <v>45</v>
      </c>
      <c r="O331">
        <v>1</v>
      </c>
      <c r="P331">
        <v>8</v>
      </c>
      <c r="Q331">
        <v>0</v>
      </c>
      <c r="R331">
        <v>18</v>
      </c>
      <c r="S331">
        <v>155</v>
      </c>
      <c r="T331">
        <v>5</v>
      </c>
      <c r="U331">
        <v>1</v>
      </c>
      <c r="V331">
        <v>148</v>
      </c>
    </row>
    <row r="332" spans="1:22" x14ac:dyDescent="0.25">
      <c r="A332" t="s">
        <v>2087</v>
      </c>
      <c r="B332" t="s">
        <v>989</v>
      </c>
      <c r="C332">
        <v>319</v>
      </c>
      <c r="D332" t="s">
        <v>1723</v>
      </c>
      <c r="E332" t="s">
        <v>2063</v>
      </c>
      <c r="F332" t="s">
        <v>1426</v>
      </c>
      <c r="G332" t="s">
        <v>993</v>
      </c>
      <c r="H332" t="s">
        <v>2088</v>
      </c>
      <c r="I332" t="s">
        <v>2089</v>
      </c>
      <c r="J332">
        <v>7</v>
      </c>
      <c r="K332">
        <v>5</v>
      </c>
      <c r="L332">
        <v>4</v>
      </c>
      <c r="M332">
        <v>0</v>
      </c>
      <c r="N332">
        <v>41</v>
      </c>
      <c r="O332">
        <v>1</v>
      </c>
      <c r="P332">
        <v>18</v>
      </c>
      <c r="Q332">
        <v>7</v>
      </c>
      <c r="R332">
        <v>20</v>
      </c>
      <c r="S332">
        <v>55</v>
      </c>
      <c r="T332">
        <v>15</v>
      </c>
      <c r="U332">
        <v>1</v>
      </c>
      <c r="V332">
        <v>64</v>
      </c>
    </row>
    <row r="333" spans="1:22" x14ac:dyDescent="0.25">
      <c r="A333" t="s">
        <v>2090</v>
      </c>
      <c r="B333" t="s">
        <v>989</v>
      </c>
      <c r="C333">
        <v>330</v>
      </c>
      <c r="D333" t="s">
        <v>1723</v>
      </c>
      <c r="E333" t="s">
        <v>1729</v>
      </c>
      <c r="F333" t="s">
        <v>1426</v>
      </c>
      <c r="G333" t="s">
        <v>993</v>
      </c>
      <c r="H333" t="s">
        <v>2091</v>
      </c>
      <c r="I333" t="s">
        <v>2092</v>
      </c>
      <c r="J333">
        <v>11</v>
      </c>
      <c r="K333">
        <v>5</v>
      </c>
      <c r="L333">
        <v>11</v>
      </c>
      <c r="M333">
        <v>12</v>
      </c>
      <c r="N333">
        <v>110</v>
      </c>
      <c r="O333">
        <v>4</v>
      </c>
      <c r="P333">
        <v>29</v>
      </c>
      <c r="Q333">
        <v>6</v>
      </c>
      <c r="R333">
        <v>30</v>
      </c>
      <c r="S333">
        <v>151</v>
      </c>
      <c r="T333">
        <v>23</v>
      </c>
      <c r="U333">
        <v>0</v>
      </c>
      <c r="V333">
        <v>368</v>
      </c>
    </row>
    <row r="334" spans="1:22" x14ac:dyDescent="0.25">
      <c r="A334" t="s">
        <v>2093</v>
      </c>
      <c r="B334" t="s">
        <v>989</v>
      </c>
      <c r="C334">
        <v>331</v>
      </c>
      <c r="D334" t="s">
        <v>1723</v>
      </c>
      <c r="E334" t="s">
        <v>1729</v>
      </c>
      <c r="F334" t="s">
        <v>1426</v>
      </c>
      <c r="G334" t="s">
        <v>993</v>
      </c>
      <c r="H334" t="s">
        <v>2094</v>
      </c>
      <c r="I334" t="s">
        <v>2095</v>
      </c>
      <c r="J334">
        <v>0</v>
      </c>
      <c r="K334">
        <v>0</v>
      </c>
      <c r="L334">
        <v>1</v>
      </c>
      <c r="M334">
        <v>1</v>
      </c>
      <c r="N334">
        <v>4</v>
      </c>
      <c r="O334">
        <v>0</v>
      </c>
      <c r="P334">
        <v>0</v>
      </c>
      <c r="Q334">
        <v>0</v>
      </c>
      <c r="R334">
        <v>2</v>
      </c>
      <c r="S334">
        <v>12</v>
      </c>
      <c r="T334">
        <v>1</v>
      </c>
      <c r="U334">
        <v>0</v>
      </c>
      <c r="V334">
        <v>70</v>
      </c>
    </row>
    <row r="335" spans="1:22" x14ac:dyDescent="0.25">
      <c r="A335" t="s">
        <v>2096</v>
      </c>
      <c r="B335" t="s">
        <v>989</v>
      </c>
      <c r="C335">
        <v>332</v>
      </c>
      <c r="D335" t="s">
        <v>1723</v>
      </c>
      <c r="E335" t="s">
        <v>1742</v>
      </c>
      <c r="F335" t="s">
        <v>1426</v>
      </c>
      <c r="G335" t="s">
        <v>993</v>
      </c>
      <c r="H335" t="s">
        <v>2097</v>
      </c>
      <c r="I335" t="s">
        <v>2098</v>
      </c>
      <c r="J335">
        <v>24</v>
      </c>
      <c r="K335">
        <v>12</v>
      </c>
      <c r="L335">
        <v>0</v>
      </c>
      <c r="M335">
        <v>1</v>
      </c>
      <c r="N335">
        <v>30</v>
      </c>
      <c r="O335">
        <v>0</v>
      </c>
      <c r="P335">
        <v>5</v>
      </c>
      <c r="Q335">
        <v>1</v>
      </c>
      <c r="R335">
        <v>5</v>
      </c>
      <c r="S335">
        <v>7</v>
      </c>
      <c r="T335">
        <v>0</v>
      </c>
      <c r="U335">
        <v>0</v>
      </c>
      <c r="V335">
        <v>16</v>
      </c>
    </row>
    <row r="336" spans="1:22" x14ac:dyDescent="0.25">
      <c r="A336" t="s">
        <v>2099</v>
      </c>
      <c r="B336" t="s">
        <v>989</v>
      </c>
      <c r="C336">
        <v>333</v>
      </c>
      <c r="D336" t="s">
        <v>1723</v>
      </c>
      <c r="E336" t="s">
        <v>1729</v>
      </c>
      <c r="F336" t="s">
        <v>1426</v>
      </c>
      <c r="G336" t="s">
        <v>993</v>
      </c>
      <c r="H336" t="s">
        <v>2100</v>
      </c>
      <c r="I336" t="s">
        <v>2101</v>
      </c>
      <c r="J336">
        <v>4</v>
      </c>
      <c r="K336">
        <v>8</v>
      </c>
      <c r="L336">
        <v>0</v>
      </c>
      <c r="M336">
        <v>2</v>
      </c>
      <c r="N336">
        <v>4</v>
      </c>
      <c r="O336">
        <v>0</v>
      </c>
      <c r="P336">
        <v>1</v>
      </c>
      <c r="Q336">
        <v>0</v>
      </c>
      <c r="R336">
        <v>2</v>
      </c>
      <c r="S336">
        <v>1</v>
      </c>
      <c r="T336">
        <v>1</v>
      </c>
      <c r="U336">
        <v>0</v>
      </c>
      <c r="V336">
        <v>18</v>
      </c>
    </row>
    <row r="337" spans="1:22" x14ac:dyDescent="0.25">
      <c r="A337" t="s">
        <v>2102</v>
      </c>
      <c r="B337" t="s">
        <v>989</v>
      </c>
      <c r="C337">
        <v>334</v>
      </c>
      <c r="D337" t="s">
        <v>1723</v>
      </c>
      <c r="E337" t="s">
        <v>1729</v>
      </c>
      <c r="F337" t="s">
        <v>1426</v>
      </c>
      <c r="G337" t="s">
        <v>993</v>
      </c>
      <c r="H337" t="s">
        <v>2103</v>
      </c>
      <c r="I337" t="s">
        <v>2104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5</v>
      </c>
    </row>
    <row r="338" spans="1:22" x14ac:dyDescent="0.25">
      <c r="A338" t="s">
        <v>2105</v>
      </c>
      <c r="B338" t="s">
        <v>989</v>
      </c>
      <c r="C338">
        <v>335</v>
      </c>
      <c r="D338" t="s">
        <v>1723</v>
      </c>
      <c r="E338" t="s">
        <v>2106</v>
      </c>
      <c r="F338" t="s">
        <v>1426</v>
      </c>
      <c r="G338" t="s">
        <v>993</v>
      </c>
      <c r="H338" t="s">
        <v>2107</v>
      </c>
      <c r="I338" t="s">
        <v>2108</v>
      </c>
      <c r="J338">
        <v>1</v>
      </c>
      <c r="K338">
        <v>5</v>
      </c>
      <c r="L338">
        <v>0</v>
      </c>
      <c r="M338">
        <v>0</v>
      </c>
      <c r="N338">
        <v>1</v>
      </c>
      <c r="O338">
        <v>0</v>
      </c>
      <c r="P338">
        <v>13</v>
      </c>
      <c r="Q338">
        <v>1</v>
      </c>
      <c r="R338">
        <v>2</v>
      </c>
      <c r="S338">
        <v>0</v>
      </c>
      <c r="T338">
        <v>0</v>
      </c>
      <c r="U338">
        <v>0</v>
      </c>
      <c r="V338">
        <v>13</v>
      </c>
    </row>
    <row r="339" spans="1:22" x14ac:dyDescent="0.25">
      <c r="A339" t="s">
        <v>2109</v>
      </c>
      <c r="B339" t="s">
        <v>989</v>
      </c>
      <c r="C339">
        <v>336</v>
      </c>
      <c r="D339" t="s">
        <v>1723</v>
      </c>
      <c r="E339" t="s">
        <v>2110</v>
      </c>
      <c r="F339" t="s">
        <v>1426</v>
      </c>
      <c r="G339" t="s">
        <v>993</v>
      </c>
      <c r="H339" t="s">
        <v>2111</v>
      </c>
      <c r="I339" t="s">
        <v>2112</v>
      </c>
      <c r="J339">
        <v>7</v>
      </c>
      <c r="K339">
        <v>4</v>
      </c>
      <c r="L339">
        <v>0</v>
      </c>
      <c r="M339">
        <v>0</v>
      </c>
      <c r="N339">
        <v>19</v>
      </c>
      <c r="O339">
        <v>0</v>
      </c>
      <c r="P339">
        <v>4</v>
      </c>
      <c r="Q339">
        <v>3</v>
      </c>
      <c r="R339">
        <v>0</v>
      </c>
      <c r="S339">
        <v>5</v>
      </c>
      <c r="T339">
        <v>2</v>
      </c>
      <c r="U339">
        <v>0</v>
      </c>
      <c r="V339">
        <v>27</v>
      </c>
    </row>
    <row r="340" spans="1:22" x14ac:dyDescent="0.25">
      <c r="A340" t="s">
        <v>2113</v>
      </c>
      <c r="B340" t="s">
        <v>989</v>
      </c>
      <c r="C340">
        <v>337</v>
      </c>
      <c r="D340" t="s">
        <v>1723</v>
      </c>
      <c r="E340" t="s">
        <v>2114</v>
      </c>
      <c r="F340" t="s">
        <v>1426</v>
      </c>
      <c r="G340" t="s">
        <v>993</v>
      </c>
      <c r="H340" t="s">
        <v>2115</v>
      </c>
      <c r="I340" t="s">
        <v>2116</v>
      </c>
      <c r="J340">
        <v>0</v>
      </c>
      <c r="K340">
        <v>4</v>
      </c>
      <c r="L340">
        <v>0</v>
      </c>
      <c r="M340">
        <v>0</v>
      </c>
      <c r="N340">
        <v>27</v>
      </c>
      <c r="O340">
        <v>1</v>
      </c>
      <c r="P340">
        <v>0</v>
      </c>
      <c r="Q340">
        <v>0</v>
      </c>
      <c r="R340">
        <v>31</v>
      </c>
      <c r="S340">
        <v>1</v>
      </c>
      <c r="T340">
        <v>8</v>
      </c>
      <c r="U340">
        <v>0</v>
      </c>
      <c r="V340">
        <v>43</v>
      </c>
    </row>
    <row r="341" spans="1:22" x14ac:dyDescent="0.25">
      <c r="A341" t="s">
        <v>2117</v>
      </c>
      <c r="B341" t="s">
        <v>989</v>
      </c>
      <c r="C341">
        <v>338</v>
      </c>
      <c r="D341" t="s">
        <v>1723</v>
      </c>
      <c r="E341" t="s">
        <v>2110</v>
      </c>
      <c r="F341" t="s">
        <v>1426</v>
      </c>
      <c r="G341" t="s">
        <v>993</v>
      </c>
      <c r="H341" t="s">
        <v>2118</v>
      </c>
      <c r="I341" t="s">
        <v>2119</v>
      </c>
      <c r="J341">
        <v>25</v>
      </c>
      <c r="K341">
        <v>5</v>
      </c>
      <c r="L341">
        <v>4</v>
      </c>
      <c r="M341">
        <v>51</v>
      </c>
      <c r="N341">
        <v>242</v>
      </c>
      <c r="O341">
        <v>5</v>
      </c>
      <c r="P341">
        <v>100</v>
      </c>
      <c r="Q341">
        <v>33</v>
      </c>
      <c r="R341">
        <v>35</v>
      </c>
      <c r="S341">
        <v>191</v>
      </c>
      <c r="T341">
        <v>138</v>
      </c>
      <c r="U341">
        <v>4</v>
      </c>
      <c r="V341">
        <v>73</v>
      </c>
    </row>
    <row r="342" spans="1:22" x14ac:dyDescent="0.25">
      <c r="A342" t="s">
        <v>2120</v>
      </c>
      <c r="B342" t="s">
        <v>989</v>
      </c>
      <c r="C342">
        <v>339</v>
      </c>
      <c r="D342" t="s">
        <v>1723</v>
      </c>
      <c r="E342" t="s">
        <v>2106</v>
      </c>
      <c r="F342" t="s">
        <v>1426</v>
      </c>
      <c r="G342" t="s">
        <v>993</v>
      </c>
      <c r="H342" t="s">
        <v>2121</v>
      </c>
      <c r="I342" t="s">
        <v>2122</v>
      </c>
      <c r="J342">
        <v>29</v>
      </c>
      <c r="K342">
        <v>9</v>
      </c>
      <c r="L342">
        <v>9</v>
      </c>
      <c r="M342">
        <v>23</v>
      </c>
      <c r="N342">
        <v>470</v>
      </c>
      <c r="O342">
        <v>11</v>
      </c>
      <c r="P342">
        <v>38</v>
      </c>
      <c r="Q342">
        <v>33</v>
      </c>
      <c r="R342">
        <v>41</v>
      </c>
      <c r="S342">
        <v>266</v>
      </c>
      <c r="T342">
        <v>60</v>
      </c>
      <c r="U342">
        <v>11</v>
      </c>
      <c r="V342">
        <v>441</v>
      </c>
    </row>
    <row r="343" spans="1:22" x14ac:dyDescent="0.25">
      <c r="A343" t="s">
        <v>2123</v>
      </c>
      <c r="B343" t="s">
        <v>989</v>
      </c>
      <c r="C343">
        <v>340</v>
      </c>
      <c r="D343" t="s">
        <v>1723</v>
      </c>
      <c r="E343" t="s">
        <v>2124</v>
      </c>
      <c r="F343" t="s">
        <v>1426</v>
      </c>
      <c r="G343" t="s">
        <v>993</v>
      </c>
      <c r="H343" t="s">
        <v>2125</v>
      </c>
      <c r="I343" t="s">
        <v>2126</v>
      </c>
      <c r="J343">
        <v>6</v>
      </c>
      <c r="K343">
        <v>1</v>
      </c>
      <c r="L343">
        <v>7</v>
      </c>
      <c r="M343">
        <v>11</v>
      </c>
      <c r="N343">
        <v>74</v>
      </c>
      <c r="O343">
        <v>1</v>
      </c>
      <c r="P343">
        <v>24</v>
      </c>
      <c r="Q343">
        <v>15</v>
      </c>
      <c r="R343">
        <v>29</v>
      </c>
      <c r="S343">
        <v>115</v>
      </c>
      <c r="T343">
        <v>23</v>
      </c>
      <c r="U343">
        <v>8</v>
      </c>
      <c r="V343">
        <v>184</v>
      </c>
    </row>
    <row r="344" spans="1:22" x14ac:dyDescent="0.25">
      <c r="A344" t="s">
        <v>2127</v>
      </c>
      <c r="B344" t="s">
        <v>989</v>
      </c>
      <c r="C344">
        <v>341</v>
      </c>
      <c r="D344" t="s">
        <v>1723</v>
      </c>
      <c r="E344" t="s">
        <v>2124</v>
      </c>
      <c r="F344" t="s">
        <v>1426</v>
      </c>
      <c r="G344" t="s">
        <v>993</v>
      </c>
      <c r="H344" t="s">
        <v>2128</v>
      </c>
      <c r="I344" t="s">
        <v>2129</v>
      </c>
      <c r="J344">
        <v>2</v>
      </c>
      <c r="K344">
        <v>3</v>
      </c>
      <c r="L344">
        <v>2</v>
      </c>
      <c r="M344">
        <v>2</v>
      </c>
      <c r="N344">
        <v>25</v>
      </c>
      <c r="O344">
        <v>0</v>
      </c>
      <c r="P344">
        <v>15</v>
      </c>
      <c r="Q344">
        <v>3</v>
      </c>
      <c r="R344">
        <v>19</v>
      </c>
      <c r="S344">
        <v>18</v>
      </c>
      <c r="T344">
        <v>3</v>
      </c>
      <c r="U344">
        <v>1</v>
      </c>
      <c r="V344">
        <v>52</v>
      </c>
    </row>
    <row r="345" spans="1:22" x14ac:dyDescent="0.25">
      <c r="A345" t="s">
        <v>2130</v>
      </c>
      <c r="B345" t="s">
        <v>989</v>
      </c>
      <c r="C345">
        <v>342</v>
      </c>
      <c r="D345" t="s">
        <v>1723</v>
      </c>
      <c r="E345" t="s">
        <v>2114</v>
      </c>
      <c r="F345" t="s">
        <v>1426</v>
      </c>
      <c r="G345" t="s">
        <v>993</v>
      </c>
      <c r="H345" t="s">
        <v>2131</v>
      </c>
      <c r="I345" t="s">
        <v>2132</v>
      </c>
      <c r="J345">
        <v>0</v>
      </c>
      <c r="K345">
        <v>5</v>
      </c>
      <c r="L345">
        <v>0</v>
      </c>
      <c r="M345">
        <v>0</v>
      </c>
      <c r="N345">
        <v>3</v>
      </c>
      <c r="O345">
        <v>1</v>
      </c>
      <c r="P345">
        <v>4</v>
      </c>
      <c r="Q345">
        <v>0</v>
      </c>
      <c r="R345">
        <v>7</v>
      </c>
      <c r="S345">
        <v>0</v>
      </c>
      <c r="T345">
        <v>1</v>
      </c>
      <c r="U345">
        <v>0</v>
      </c>
      <c r="V345">
        <v>18</v>
      </c>
    </row>
    <row r="346" spans="1:22" x14ac:dyDescent="0.25">
      <c r="A346" t="s">
        <v>2133</v>
      </c>
      <c r="B346" t="s">
        <v>989</v>
      </c>
      <c r="C346">
        <v>343</v>
      </c>
      <c r="D346" t="s">
        <v>1723</v>
      </c>
      <c r="E346" t="s">
        <v>2124</v>
      </c>
      <c r="F346" t="s">
        <v>1426</v>
      </c>
      <c r="G346" t="s">
        <v>993</v>
      </c>
      <c r="H346" t="s">
        <v>2134</v>
      </c>
      <c r="I346" t="s">
        <v>2135</v>
      </c>
      <c r="J346">
        <v>2</v>
      </c>
      <c r="K346">
        <v>0</v>
      </c>
      <c r="L346">
        <v>0</v>
      </c>
      <c r="M346">
        <v>0</v>
      </c>
      <c r="N346">
        <v>3</v>
      </c>
      <c r="O346">
        <v>2</v>
      </c>
      <c r="P346">
        <v>0</v>
      </c>
      <c r="Q346">
        <v>0</v>
      </c>
      <c r="R346">
        <v>0</v>
      </c>
      <c r="S346">
        <v>2</v>
      </c>
      <c r="T346">
        <v>1</v>
      </c>
      <c r="U346">
        <v>0</v>
      </c>
      <c r="V346">
        <v>0</v>
      </c>
    </row>
    <row r="347" spans="1:22" x14ac:dyDescent="0.25">
      <c r="A347" t="s">
        <v>2136</v>
      </c>
      <c r="B347" t="s">
        <v>989</v>
      </c>
      <c r="C347">
        <v>344</v>
      </c>
      <c r="D347" t="s">
        <v>1723</v>
      </c>
      <c r="E347" t="s">
        <v>2110</v>
      </c>
      <c r="F347" t="s">
        <v>1426</v>
      </c>
      <c r="G347" t="s">
        <v>993</v>
      </c>
      <c r="H347" t="s">
        <v>2137</v>
      </c>
      <c r="I347" t="s">
        <v>2138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8</v>
      </c>
    </row>
    <row r="348" spans="1:22" x14ac:dyDescent="0.25">
      <c r="A348" t="s">
        <v>2139</v>
      </c>
      <c r="B348" t="s">
        <v>989</v>
      </c>
      <c r="C348">
        <v>345</v>
      </c>
      <c r="D348" t="s">
        <v>1723</v>
      </c>
      <c r="E348" t="s">
        <v>2106</v>
      </c>
      <c r="F348" t="s">
        <v>1426</v>
      </c>
      <c r="G348" t="s">
        <v>993</v>
      </c>
      <c r="H348" t="s">
        <v>2140</v>
      </c>
      <c r="I348" t="s">
        <v>2141</v>
      </c>
      <c r="J348">
        <v>3</v>
      </c>
      <c r="K348">
        <v>5</v>
      </c>
      <c r="L348">
        <v>0</v>
      </c>
      <c r="M348">
        <v>0</v>
      </c>
      <c r="N348">
        <v>3</v>
      </c>
      <c r="O348">
        <v>1</v>
      </c>
      <c r="P348">
        <v>7</v>
      </c>
      <c r="Q348">
        <v>0</v>
      </c>
      <c r="R348">
        <v>8</v>
      </c>
      <c r="S348">
        <v>16</v>
      </c>
      <c r="T348">
        <v>0</v>
      </c>
      <c r="U348">
        <v>3</v>
      </c>
      <c r="V348">
        <v>1</v>
      </c>
    </row>
    <row r="349" spans="1:22" x14ac:dyDescent="0.25">
      <c r="A349" t="s">
        <v>2142</v>
      </c>
      <c r="B349" t="s">
        <v>989</v>
      </c>
      <c r="C349">
        <v>346</v>
      </c>
      <c r="D349" t="s">
        <v>1723</v>
      </c>
      <c r="E349" t="s">
        <v>2114</v>
      </c>
      <c r="F349" t="s">
        <v>1426</v>
      </c>
      <c r="G349" t="s">
        <v>993</v>
      </c>
      <c r="H349" t="s">
        <v>2143</v>
      </c>
      <c r="I349" t="s">
        <v>2144</v>
      </c>
      <c r="J349">
        <v>10</v>
      </c>
      <c r="K349">
        <v>5</v>
      </c>
      <c r="L349">
        <v>4</v>
      </c>
      <c r="M349">
        <v>5</v>
      </c>
      <c r="N349">
        <v>85</v>
      </c>
      <c r="O349">
        <v>1</v>
      </c>
      <c r="P349">
        <v>17</v>
      </c>
      <c r="Q349">
        <v>10</v>
      </c>
      <c r="R349">
        <v>6</v>
      </c>
      <c r="S349">
        <v>16</v>
      </c>
      <c r="T349">
        <v>11</v>
      </c>
      <c r="U349">
        <v>6</v>
      </c>
      <c r="V349">
        <v>17</v>
      </c>
    </row>
    <row r="350" spans="1:22" x14ac:dyDescent="0.25">
      <c r="A350" t="s">
        <v>2145</v>
      </c>
      <c r="B350" t="s">
        <v>989</v>
      </c>
      <c r="C350">
        <v>349</v>
      </c>
      <c r="D350" t="s">
        <v>1723</v>
      </c>
      <c r="E350" t="s">
        <v>1812</v>
      </c>
      <c r="F350" t="s">
        <v>1426</v>
      </c>
      <c r="G350" t="s">
        <v>993</v>
      </c>
      <c r="H350" t="s">
        <v>2146</v>
      </c>
      <c r="I350" t="s">
        <v>2147</v>
      </c>
      <c r="J350">
        <v>12</v>
      </c>
      <c r="K350">
        <v>15</v>
      </c>
      <c r="L350">
        <v>2</v>
      </c>
      <c r="M350">
        <v>11</v>
      </c>
      <c r="N350">
        <v>212</v>
      </c>
      <c r="O350">
        <v>12</v>
      </c>
      <c r="P350">
        <v>34</v>
      </c>
      <c r="Q350">
        <v>28</v>
      </c>
      <c r="R350">
        <v>5</v>
      </c>
      <c r="S350">
        <v>41</v>
      </c>
      <c r="T350">
        <v>33</v>
      </c>
      <c r="U350">
        <v>7</v>
      </c>
      <c r="V350">
        <v>46</v>
      </c>
    </row>
    <row r="351" spans="1:22" x14ac:dyDescent="0.25">
      <c r="A351" t="s">
        <v>2148</v>
      </c>
      <c r="B351" t="s">
        <v>989</v>
      </c>
      <c r="C351">
        <v>350</v>
      </c>
      <c r="D351" t="s">
        <v>1723</v>
      </c>
      <c r="E351" t="s">
        <v>1812</v>
      </c>
      <c r="F351" t="s">
        <v>1426</v>
      </c>
      <c r="G351" t="s">
        <v>993</v>
      </c>
      <c r="H351" t="s">
        <v>2149</v>
      </c>
      <c r="I351" t="s">
        <v>2150</v>
      </c>
      <c r="J351">
        <v>0</v>
      </c>
      <c r="K351">
        <v>0</v>
      </c>
      <c r="L351">
        <v>0</v>
      </c>
      <c r="M351">
        <v>2</v>
      </c>
      <c r="N351">
        <v>99</v>
      </c>
      <c r="O351">
        <v>26</v>
      </c>
      <c r="P351">
        <v>69</v>
      </c>
      <c r="Q351">
        <v>10</v>
      </c>
      <c r="R351">
        <v>13</v>
      </c>
      <c r="S351">
        <v>8</v>
      </c>
      <c r="T351">
        <v>11</v>
      </c>
      <c r="U351">
        <v>0</v>
      </c>
      <c r="V351">
        <v>88</v>
      </c>
    </row>
    <row r="352" spans="1:22" x14ac:dyDescent="0.25">
      <c r="A352" t="s">
        <v>2151</v>
      </c>
      <c r="B352" t="s">
        <v>989</v>
      </c>
      <c r="C352">
        <v>351</v>
      </c>
      <c r="D352" t="s">
        <v>1723</v>
      </c>
      <c r="E352" t="s">
        <v>1762</v>
      </c>
      <c r="F352" t="s">
        <v>1426</v>
      </c>
      <c r="G352" t="s">
        <v>993</v>
      </c>
      <c r="H352" t="s">
        <v>2152</v>
      </c>
      <c r="I352" t="s">
        <v>2153</v>
      </c>
      <c r="J352">
        <v>10</v>
      </c>
      <c r="K352">
        <v>15</v>
      </c>
      <c r="L352">
        <v>0</v>
      </c>
      <c r="M352">
        <v>0</v>
      </c>
      <c r="N352">
        <v>26</v>
      </c>
      <c r="O352">
        <v>1</v>
      </c>
      <c r="P352">
        <v>31</v>
      </c>
      <c r="Q352">
        <v>18</v>
      </c>
      <c r="R352">
        <v>4</v>
      </c>
      <c r="S352">
        <v>109</v>
      </c>
      <c r="T352">
        <v>1</v>
      </c>
      <c r="U352">
        <v>0</v>
      </c>
      <c r="V352">
        <v>123</v>
      </c>
    </row>
    <row r="353" spans="1:24" x14ac:dyDescent="0.25">
      <c r="A353" t="s">
        <v>2154</v>
      </c>
      <c r="B353" t="s">
        <v>2155</v>
      </c>
      <c r="C353">
        <v>388</v>
      </c>
      <c r="D353" t="s">
        <v>990</v>
      </c>
      <c r="E353" t="s">
        <v>2156</v>
      </c>
      <c r="F353" t="s">
        <v>1025</v>
      </c>
      <c r="G353" t="s">
        <v>2157</v>
      </c>
      <c r="H353" t="s">
        <v>2158</v>
      </c>
      <c r="I353" t="s">
        <v>2159</v>
      </c>
      <c r="J353">
        <v>120</v>
      </c>
      <c r="K353">
        <v>96</v>
      </c>
      <c r="L353">
        <v>71</v>
      </c>
      <c r="M353">
        <v>79</v>
      </c>
      <c r="N353">
        <v>553</v>
      </c>
      <c r="O353">
        <v>96</v>
      </c>
      <c r="P353">
        <v>70</v>
      </c>
      <c r="Q353">
        <v>46</v>
      </c>
      <c r="R353">
        <v>129</v>
      </c>
      <c r="S353">
        <v>561</v>
      </c>
      <c r="T353">
        <v>151</v>
      </c>
      <c r="U353">
        <v>16</v>
      </c>
      <c r="V353">
        <v>943</v>
      </c>
      <c r="X353">
        <f t="shared" ref="X353:X358" si="3">-12.337 -0.416*J353 +0.3737*K353 +1.4604*L353</f>
        <v>77.306600000000003</v>
      </c>
    </row>
    <row r="354" spans="1:24" x14ac:dyDescent="0.25">
      <c r="A354" t="s">
        <v>2160</v>
      </c>
      <c r="B354" t="s">
        <v>2155</v>
      </c>
      <c r="C354">
        <v>389</v>
      </c>
      <c r="D354" t="s">
        <v>990</v>
      </c>
      <c r="E354" t="s">
        <v>2156</v>
      </c>
      <c r="F354" t="s">
        <v>2161</v>
      </c>
      <c r="G354" t="s">
        <v>2157</v>
      </c>
      <c r="H354" t="s">
        <v>2162</v>
      </c>
      <c r="I354" t="s">
        <v>2163</v>
      </c>
      <c r="J354">
        <v>80</v>
      </c>
      <c r="K354">
        <v>53</v>
      </c>
      <c r="L354">
        <v>18</v>
      </c>
      <c r="M354">
        <v>56</v>
      </c>
      <c r="N354">
        <v>421</v>
      </c>
      <c r="O354">
        <v>63</v>
      </c>
      <c r="P354">
        <v>38</v>
      </c>
      <c r="Q354">
        <v>45</v>
      </c>
      <c r="R354">
        <v>68</v>
      </c>
      <c r="S354">
        <v>485</v>
      </c>
      <c r="T354">
        <v>156</v>
      </c>
      <c r="U354">
        <v>21</v>
      </c>
      <c r="V354">
        <v>185</v>
      </c>
      <c r="X354">
        <f t="shared" si="3"/>
        <v>0.47629999999999129</v>
      </c>
    </row>
    <row r="355" spans="1:24" x14ac:dyDescent="0.25">
      <c r="A355" t="s">
        <v>2164</v>
      </c>
      <c r="B355" t="s">
        <v>2155</v>
      </c>
      <c r="C355">
        <v>390</v>
      </c>
      <c r="D355" t="s">
        <v>990</v>
      </c>
      <c r="E355" t="s">
        <v>2156</v>
      </c>
      <c r="F355" t="s">
        <v>1118</v>
      </c>
      <c r="G355" t="s">
        <v>2157</v>
      </c>
      <c r="H355" t="s">
        <v>2165</v>
      </c>
      <c r="I355" t="s">
        <v>2166</v>
      </c>
      <c r="J355">
        <v>44</v>
      </c>
      <c r="K355">
        <v>6</v>
      </c>
      <c r="L355">
        <v>78</v>
      </c>
      <c r="M355">
        <v>65</v>
      </c>
      <c r="N355">
        <v>1995</v>
      </c>
      <c r="O355">
        <v>23</v>
      </c>
      <c r="P355">
        <v>141</v>
      </c>
      <c r="Q355">
        <v>46</v>
      </c>
      <c r="R355">
        <v>209</v>
      </c>
      <c r="S355">
        <v>9052</v>
      </c>
      <c r="T355">
        <v>705</v>
      </c>
      <c r="U355">
        <v>2</v>
      </c>
      <c r="V355">
        <v>1600</v>
      </c>
      <c r="X355">
        <f t="shared" si="3"/>
        <v>85.5124</v>
      </c>
    </row>
    <row r="356" spans="1:24" x14ac:dyDescent="0.25">
      <c r="A356" t="s">
        <v>2167</v>
      </c>
      <c r="B356" t="s">
        <v>2155</v>
      </c>
      <c r="C356">
        <v>391</v>
      </c>
      <c r="D356" t="s">
        <v>990</v>
      </c>
      <c r="E356" t="s">
        <v>2156</v>
      </c>
      <c r="F356" t="s">
        <v>1062</v>
      </c>
      <c r="G356" t="s">
        <v>2157</v>
      </c>
      <c r="H356" t="s">
        <v>2168</v>
      </c>
      <c r="I356" t="s">
        <v>2169</v>
      </c>
      <c r="J356">
        <v>37</v>
      </c>
      <c r="K356">
        <v>8</v>
      </c>
      <c r="L356">
        <v>46</v>
      </c>
      <c r="M356">
        <v>72</v>
      </c>
      <c r="N356">
        <v>2067</v>
      </c>
      <c r="O356">
        <v>43</v>
      </c>
      <c r="P356">
        <v>128</v>
      </c>
      <c r="Q356">
        <v>35</v>
      </c>
      <c r="R356">
        <v>605</v>
      </c>
      <c r="S356">
        <v>3000</v>
      </c>
      <c r="T356">
        <v>804</v>
      </c>
      <c r="U356">
        <v>0</v>
      </c>
      <c r="V356">
        <v>2090</v>
      </c>
      <c r="X356">
        <f t="shared" si="3"/>
        <v>42.438999999999993</v>
      </c>
    </row>
    <row r="357" spans="1:24" x14ac:dyDescent="0.25">
      <c r="A357" t="s">
        <v>2170</v>
      </c>
      <c r="B357" t="s">
        <v>2155</v>
      </c>
      <c r="C357">
        <v>392</v>
      </c>
      <c r="D357" t="s">
        <v>990</v>
      </c>
      <c r="E357" t="s">
        <v>2156</v>
      </c>
      <c r="F357" t="s">
        <v>1156</v>
      </c>
      <c r="G357" t="s">
        <v>2157</v>
      </c>
      <c r="H357" t="s">
        <v>2171</v>
      </c>
      <c r="I357" t="s">
        <v>2172</v>
      </c>
      <c r="J357">
        <v>121</v>
      </c>
      <c r="K357">
        <v>70</v>
      </c>
      <c r="L357">
        <v>35</v>
      </c>
      <c r="M357">
        <v>58</v>
      </c>
      <c r="N357">
        <v>794</v>
      </c>
      <c r="O357">
        <v>48</v>
      </c>
      <c r="P357">
        <v>119</v>
      </c>
      <c r="Q357">
        <v>54</v>
      </c>
      <c r="R357">
        <v>215</v>
      </c>
      <c r="S357">
        <v>12220</v>
      </c>
      <c r="T357">
        <v>260</v>
      </c>
      <c r="U357">
        <v>11</v>
      </c>
      <c r="V357">
        <v>765</v>
      </c>
      <c r="X357">
        <f t="shared" si="3"/>
        <v>14.599999999999994</v>
      </c>
    </row>
    <row r="358" spans="1:24" x14ac:dyDescent="0.25">
      <c r="A358" t="s">
        <v>2173</v>
      </c>
      <c r="B358" t="s">
        <v>2155</v>
      </c>
      <c r="C358">
        <v>393</v>
      </c>
      <c r="D358" t="s">
        <v>990</v>
      </c>
      <c r="E358" t="s">
        <v>2156</v>
      </c>
      <c r="F358" t="s">
        <v>1156</v>
      </c>
      <c r="G358" t="s">
        <v>2157</v>
      </c>
      <c r="H358" t="s">
        <v>2174</v>
      </c>
      <c r="I358" t="s">
        <v>2175</v>
      </c>
      <c r="J358">
        <v>30</v>
      </c>
      <c r="K358">
        <v>22</v>
      </c>
      <c r="L358">
        <v>13</v>
      </c>
      <c r="M358">
        <v>27</v>
      </c>
      <c r="N358">
        <v>463</v>
      </c>
      <c r="O358">
        <v>18</v>
      </c>
      <c r="P358">
        <v>41</v>
      </c>
      <c r="Q358">
        <v>18</v>
      </c>
      <c r="R358">
        <v>239</v>
      </c>
      <c r="S358">
        <v>1437</v>
      </c>
      <c r="T358">
        <v>144</v>
      </c>
      <c r="U358">
        <v>5</v>
      </c>
      <c r="V358">
        <v>354</v>
      </c>
      <c r="X358">
        <f t="shared" si="3"/>
        <v>2.3895999999999979</v>
      </c>
    </row>
    <row r="359" spans="1:24" x14ac:dyDescent="0.25">
      <c r="A359" t="s">
        <v>2176</v>
      </c>
      <c r="B359" t="s">
        <v>2155</v>
      </c>
      <c r="C359">
        <v>394</v>
      </c>
      <c r="D359" t="s">
        <v>990</v>
      </c>
      <c r="E359" t="s">
        <v>2156</v>
      </c>
      <c r="F359" t="s">
        <v>1025</v>
      </c>
      <c r="G359" t="s">
        <v>2157</v>
      </c>
      <c r="H359" t="s">
        <v>2177</v>
      </c>
      <c r="I359" t="s">
        <v>2178</v>
      </c>
      <c r="J359">
        <v>16</v>
      </c>
      <c r="K359">
        <v>4</v>
      </c>
      <c r="L359">
        <v>12</v>
      </c>
      <c r="M359">
        <v>8</v>
      </c>
      <c r="N359">
        <v>660</v>
      </c>
      <c r="O359">
        <v>9</v>
      </c>
      <c r="P359">
        <v>68</v>
      </c>
      <c r="Q359">
        <v>12</v>
      </c>
      <c r="R359">
        <v>273</v>
      </c>
      <c r="S359">
        <v>140</v>
      </c>
      <c r="T359">
        <v>188</v>
      </c>
      <c r="U359">
        <v>3</v>
      </c>
      <c r="V359">
        <v>310</v>
      </c>
      <c r="X359">
        <f>-12.337 -0.416*J359 +0.3737*K359 +1.4604*L359</f>
        <v>2.6600000000001955E-2</v>
      </c>
    </row>
    <row r="360" spans="1:24" x14ac:dyDescent="0.25">
      <c r="A360" t="s">
        <v>2179</v>
      </c>
      <c r="B360" t="s">
        <v>2155</v>
      </c>
      <c r="C360">
        <v>372</v>
      </c>
      <c r="D360" t="s">
        <v>1439</v>
      </c>
      <c r="E360" t="s">
        <v>1440</v>
      </c>
      <c r="F360" t="s">
        <v>1426</v>
      </c>
      <c r="G360" t="s">
        <v>1441</v>
      </c>
      <c r="H360" t="s">
        <v>2180</v>
      </c>
      <c r="I360" t="s">
        <v>2181</v>
      </c>
      <c r="J360">
        <v>63</v>
      </c>
      <c r="K360">
        <v>14</v>
      </c>
      <c r="L360">
        <v>117</v>
      </c>
      <c r="M360">
        <v>92</v>
      </c>
      <c r="N360">
        <v>3938</v>
      </c>
      <c r="O360">
        <v>41</v>
      </c>
      <c r="P360">
        <v>206</v>
      </c>
      <c r="Q360">
        <v>54</v>
      </c>
      <c r="R360">
        <v>1325</v>
      </c>
      <c r="S360">
        <v>4443</v>
      </c>
      <c r="T360">
        <v>1815</v>
      </c>
      <c r="U360">
        <v>0</v>
      </c>
      <c r="V360">
        <v>2147</v>
      </c>
    </row>
    <row r="361" spans="1:24" x14ac:dyDescent="0.25">
      <c r="A361" t="s">
        <v>2182</v>
      </c>
      <c r="B361" t="s">
        <v>2155</v>
      </c>
      <c r="C361">
        <v>373</v>
      </c>
      <c r="D361" t="s">
        <v>1439</v>
      </c>
      <c r="E361" t="s">
        <v>1440</v>
      </c>
      <c r="F361" t="s">
        <v>1426</v>
      </c>
      <c r="G361" t="s">
        <v>1441</v>
      </c>
      <c r="H361" t="s">
        <v>2183</v>
      </c>
      <c r="I361" t="s">
        <v>2184</v>
      </c>
      <c r="J361">
        <v>65</v>
      </c>
      <c r="K361">
        <v>2</v>
      </c>
      <c r="L361">
        <v>122</v>
      </c>
      <c r="M361">
        <v>75</v>
      </c>
      <c r="N361">
        <v>1439</v>
      </c>
      <c r="O361">
        <v>17</v>
      </c>
      <c r="P361">
        <v>53</v>
      </c>
      <c r="Q361">
        <v>8</v>
      </c>
      <c r="R361">
        <v>489</v>
      </c>
      <c r="S361">
        <v>35656</v>
      </c>
      <c r="T361">
        <v>612</v>
      </c>
      <c r="U361">
        <v>0</v>
      </c>
      <c r="V361">
        <v>1673</v>
      </c>
    </row>
    <row r="362" spans="1:24" x14ac:dyDescent="0.25">
      <c r="A362" t="s">
        <v>2185</v>
      </c>
      <c r="B362" t="s">
        <v>2155</v>
      </c>
      <c r="C362">
        <v>374</v>
      </c>
      <c r="D362" t="s">
        <v>1439</v>
      </c>
      <c r="E362" t="s">
        <v>1440</v>
      </c>
      <c r="F362" t="s">
        <v>1426</v>
      </c>
      <c r="G362" t="s">
        <v>1441</v>
      </c>
      <c r="H362" t="s">
        <v>2186</v>
      </c>
      <c r="I362" t="s">
        <v>2187</v>
      </c>
      <c r="J362">
        <v>11</v>
      </c>
      <c r="K362">
        <v>4</v>
      </c>
      <c r="L362">
        <v>15</v>
      </c>
      <c r="M362">
        <v>34</v>
      </c>
      <c r="N362">
        <v>798</v>
      </c>
      <c r="O362">
        <v>9</v>
      </c>
      <c r="P362">
        <v>42</v>
      </c>
      <c r="Q362">
        <v>18</v>
      </c>
      <c r="R362">
        <v>152</v>
      </c>
      <c r="S362">
        <v>1184</v>
      </c>
      <c r="T362">
        <v>305</v>
      </c>
      <c r="U362">
        <v>0</v>
      </c>
      <c r="V362">
        <v>261</v>
      </c>
    </row>
    <row r="363" spans="1:24" x14ac:dyDescent="0.25">
      <c r="A363" t="s">
        <v>2188</v>
      </c>
      <c r="B363" t="s">
        <v>2155</v>
      </c>
      <c r="C363">
        <v>375</v>
      </c>
      <c r="D363" t="s">
        <v>1439</v>
      </c>
      <c r="E363" t="s">
        <v>1440</v>
      </c>
      <c r="F363" t="s">
        <v>1426</v>
      </c>
      <c r="G363" t="s">
        <v>1441</v>
      </c>
      <c r="H363" t="s">
        <v>2189</v>
      </c>
      <c r="I363" t="s">
        <v>2190</v>
      </c>
      <c r="J363">
        <v>103</v>
      </c>
      <c r="K363">
        <v>71</v>
      </c>
      <c r="L363">
        <v>26</v>
      </c>
      <c r="M363">
        <v>83</v>
      </c>
      <c r="N363">
        <v>299</v>
      </c>
      <c r="O363">
        <v>61</v>
      </c>
      <c r="P363">
        <v>54</v>
      </c>
      <c r="Q363">
        <v>63</v>
      </c>
      <c r="R363">
        <v>77</v>
      </c>
      <c r="S363">
        <v>228</v>
      </c>
      <c r="T363">
        <v>88</v>
      </c>
      <c r="U363">
        <v>23</v>
      </c>
      <c r="V363">
        <v>169</v>
      </c>
    </row>
    <row r="364" spans="1:24" x14ac:dyDescent="0.25">
      <c r="A364" t="s">
        <v>2191</v>
      </c>
      <c r="B364" t="s">
        <v>2155</v>
      </c>
      <c r="C364">
        <v>376</v>
      </c>
      <c r="D364" t="s">
        <v>1439</v>
      </c>
      <c r="E364" t="s">
        <v>1440</v>
      </c>
      <c r="F364" t="s">
        <v>1426</v>
      </c>
      <c r="G364" t="s">
        <v>1441</v>
      </c>
      <c r="H364" t="s">
        <v>2192</v>
      </c>
      <c r="I364" t="s">
        <v>2193</v>
      </c>
      <c r="J364">
        <v>104</v>
      </c>
      <c r="K364">
        <v>28</v>
      </c>
      <c r="L364">
        <v>203</v>
      </c>
      <c r="M364">
        <v>171</v>
      </c>
      <c r="N364">
        <v>3879</v>
      </c>
      <c r="O364">
        <v>7</v>
      </c>
      <c r="P364">
        <v>306</v>
      </c>
      <c r="Q364">
        <v>152</v>
      </c>
      <c r="R364">
        <v>815</v>
      </c>
      <c r="S364">
        <v>67</v>
      </c>
      <c r="T364">
        <v>2406</v>
      </c>
      <c r="U364">
        <v>0</v>
      </c>
      <c r="V364">
        <v>368</v>
      </c>
    </row>
    <row r="365" spans="1:24" x14ac:dyDescent="0.25">
      <c r="A365" t="s">
        <v>2194</v>
      </c>
      <c r="B365" t="s">
        <v>2155</v>
      </c>
      <c r="C365">
        <v>377</v>
      </c>
      <c r="D365" t="s">
        <v>1439</v>
      </c>
      <c r="E365" t="s">
        <v>1440</v>
      </c>
      <c r="F365" t="s">
        <v>1426</v>
      </c>
      <c r="G365" t="s">
        <v>1441</v>
      </c>
      <c r="H365" t="s">
        <v>2195</v>
      </c>
      <c r="I365" t="s">
        <v>2196</v>
      </c>
      <c r="J365">
        <v>28</v>
      </c>
      <c r="K365">
        <v>10</v>
      </c>
      <c r="L365">
        <v>44</v>
      </c>
      <c r="M365">
        <v>30</v>
      </c>
      <c r="N365">
        <v>928</v>
      </c>
      <c r="O365">
        <v>9</v>
      </c>
      <c r="P365">
        <v>56</v>
      </c>
      <c r="Q365">
        <v>9</v>
      </c>
      <c r="R365">
        <v>212</v>
      </c>
      <c r="S365">
        <v>38</v>
      </c>
      <c r="T365">
        <v>512</v>
      </c>
      <c r="U365">
        <v>2</v>
      </c>
      <c r="V365">
        <v>267</v>
      </c>
    </row>
    <row r="366" spans="1:24" x14ac:dyDescent="0.25">
      <c r="A366" t="s">
        <v>2197</v>
      </c>
      <c r="B366" t="s">
        <v>2155</v>
      </c>
      <c r="C366">
        <v>378</v>
      </c>
      <c r="D366" t="s">
        <v>1439</v>
      </c>
      <c r="E366" t="s">
        <v>1440</v>
      </c>
      <c r="F366" t="s">
        <v>1426</v>
      </c>
      <c r="G366" t="s">
        <v>1441</v>
      </c>
      <c r="H366" t="s">
        <v>2198</v>
      </c>
      <c r="I366" t="s">
        <v>2199</v>
      </c>
      <c r="J366">
        <v>195</v>
      </c>
      <c r="K366">
        <v>41</v>
      </c>
      <c r="L366">
        <v>192</v>
      </c>
      <c r="M366">
        <v>375</v>
      </c>
      <c r="N366">
        <v>6178</v>
      </c>
      <c r="O366">
        <v>33</v>
      </c>
      <c r="P366">
        <v>372</v>
      </c>
      <c r="Q366">
        <v>154</v>
      </c>
      <c r="R366">
        <v>1566</v>
      </c>
      <c r="S366">
        <v>74</v>
      </c>
      <c r="T366">
        <v>3817</v>
      </c>
      <c r="U366">
        <v>0</v>
      </c>
      <c r="V366">
        <v>717</v>
      </c>
    </row>
    <row r="367" spans="1:24" x14ac:dyDescent="0.25">
      <c r="A367" t="s">
        <v>2200</v>
      </c>
      <c r="B367" t="s">
        <v>2155</v>
      </c>
      <c r="C367">
        <v>379</v>
      </c>
      <c r="D367" t="s">
        <v>1439</v>
      </c>
      <c r="E367" t="s">
        <v>1440</v>
      </c>
      <c r="F367" t="s">
        <v>1426</v>
      </c>
      <c r="G367" t="s">
        <v>1441</v>
      </c>
      <c r="H367" t="s">
        <v>2201</v>
      </c>
      <c r="I367" t="s">
        <v>2202</v>
      </c>
      <c r="J367">
        <v>95</v>
      </c>
      <c r="K367">
        <v>17</v>
      </c>
      <c r="L367">
        <v>192</v>
      </c>
      <c r="M367">
        <v>133</v>
      </c>
      <c r="N367">
        <v>4398</v>
      </c>
      <c r="O367">
        <v>20</v>
      </c>
      <c r="P367">
        <v>167</v>
      </c>
      <c r="Q367">
        <v>49</v>
      </c>
      <c r="R367">
        <v>1191</v>
      </c>
      <c r="S367">
        <v>796</v>
      </c>
      <c r="T367">
        <v>2183</v>
      </c>
      <c r="U367">
        <v>0</v>
      </c>
      <c r="V367">
        <v>3297</v>
      </c>
    </row>
    <row r="368" spans="1:24" x14ac:dyDescent="0.25">
      <c r="A368" t="s">
        <v>2203</v>
      </c>
      <c r="B368" t="s">
        <v>2155</v>
      </c>
      <c r="C368">
        <v>380</v>
      </c>
      <c r="D368" t="s">
        <v>1439</v>
      </c>
      <c r="E368" t="s">
        <v>1440</v>
      </c>
      <c r="F368" t="s">
        <v>1426</v>
      </c>
      <c r="G368" t="s">
        <v>1441</v>
      </c>
      <c r="H368" t="s">
        <v>2204</v>
      </c>
      <c r="I368" t="s">
        <v>2205</v>
      </c>
      <c r="J368">
        <v>28</v>
      </c>
      <c r="K368">
        <v>6</v>
      </c>
      <c r="L368">
        <v>11</v>
      </c>
      <c r="M368">
        <v>20</v>
      </c>
      <c r="N368">
        <v>622</v>
      </c>
      <c r="O368">
        <v>2</v>
      </c>
      <c r="P368">
        <v>34</v>
      </c>
      <c r="Q368">
        <v>9</v>
      </c>
      <c r="R368">
        <v>137</v>
      </c>
      <c r="S368">
        <v>3022</v>
      </c>
      <c r="T368">
        <v>291</v>
      </c>
      <c r="U368">
        <v>0</v>
      </c>
      <c r="V368">
        <v>285</v>
      </c>
    </row>
    <row r="369" spans="1:22" x14ac:dyDescent="0.25">
      <c r="A369" t="s">
        <v>2206</v>
      </c>
      <c r="B369" t="s">
        <v>2155</v>
      </c>
      <c r="C369">
        <v>381</v>
      </c>
      <c r="D369" t="s">
        <v>1439</v>
      </c>
      <c r="E369" t="s">
        <v>1440</v>
      </c>
      <c r="F369" t="s">
        <v>1426</v>
      </c>
      <c r="G369" t="s">
        <v>1441</v>
      </c>
      <c r="H369" t="s">
        <v>2207</v>
      </c>
      <c r="I369" t="s">
        <v>2208</v>
      </c>
      <c r="J369">
        <v>19</v>
      </c>
      <c r="K369">
        <v>9</v>
      </c>
      <c r="L369">
        <v>38</v>
      </c>
      <c r="M369">
        <v>31</v>
      </c>
      <c r="N369">
        <v>678</v>
      </c>
      <c r="O369">
        <v>3</v>
      </c>
      <c r="P369">
        <v>76</v>
      </c>
      <c r="Q369">
        <v>14</v>
      </c>
      <c r="R369">
        <v>203</v>
      </c>
      <c r="S369">
        <v>5</v>
      </c>
      <c r="T369">
        <v>556</v>
      </c>
      <c r="U369">
        <v>2</v>
      </c>
      <c r="V369">
        <v>79</v>
      </c>
    </row>
    <row r="370" spans="1:22" x14ac:dyDescent="0.25">
      <c r="A370" t="s">
        <v>2209</v>
      </c>
      <c r="B370" t="s">
        <v>2155</v>
      </c>
      <c r="C370">
        <v>382</v>
      </c>
      <c r="D370" t="s">
        <v>1439</v>
      </c>
      <c r="E370" t="s">
        <v>1440</v>
      </c>
      <c r="F370" t="s">
        <v>1426</v>
      </c>
      <c r="G370" t="s">
        <v>1441</v>
      </c>
      <c r="H370" t="s">
        <v>2210</v>
      </c>
      <c r="I370" t="s">
        <v>2211</v>
      </c>
      <c r="J370">
        <v>6</v>
      </c>
      <c r="K370">
        <v>0</v>
      </c>
      <c r="L370">
        <v>28</v>
      </c>
      <c r="M370">
        <v>28</v>
      </c>
      <c r="N370">
        <v>883</v>
      </c>
      <c r="O370">
        <v>5</v>
      </c>
      <c r="P370">
        <v>43</v>
      </c>
      <c r="Q370">
        <v>6</v>
      </c>
      <c r="R370">
        <v>232</v>
      </c>
      <c r="S370">
        <v>938</v>
      </c>
      <c r="T370">
        <v>257</v>
      </c>
      <c r="U370">
        <v>0</v>
      </c>
      <c r="V370">
        <v>667</v>
      </c>
    </row>
    <row r="371" spans="1:22" x14ac:dyDescent="0.25">
      <c r="A371" t="s">
        <v>2212</v>
      </c>
      <c r="B371" t="s">
        <v>2155</v>
      </c>
      <c r="C371">
        <v>383</v>
      </c>
      <c r="D371" t="s">
        <v>1439</v>
      </c>
      <c r="E371" t="s">
        <v>1440</v>
      </c>
      <c r="F371" t="s">
        <v>1426</v>
      </c>
      <c r="G371" t="s">
        <v>1441</v>
      </c>
      <c r="H371" t="s">
        <v>2213</v>
      </c>
      <c r="I371" t="s">
        <v>2214</v>
      </c>
      <c r="J371">
        <v>16</v>
      </c>
      <c r="K371">
        <v>3</v>
      </c>
      <c r="L371">
        <v>60</v>
      </c>
      <c r="M371">
        <v>30</v>
      </c>
      <c r="N371">
        <v>1139</v>
      </c>
      <c r="O371">
        <v>6</v>
      </c>
      <c r="P371">
        <v>35</v>
      </c>
      <c r="Q371">
        <v>4</v>
      </c>
      <c r="R371">
        <v>1046</v>
      </c>
      <c r="S371">
        <v>14</v>
      </c>
      <c r="T371">
        <v>595</v>
      </c>
      <c r="U371">
        <v>0</v>
      </c>
      <c r="V371">
        <v>239</v>
      </c>
    </row>
    <row r="372" spans="1:22" x14ac:dyDescent="0.25">
      <c r="A372" t="s">
        <v>2215</v>
      </c>
      <c r="B372" t="s">
        <v>2155</v>
      </c>
      <c r="C372">
        <v>384</v>
      </c>
      <c r="D372" t="s">
        <v>1439</v>
      </c>
      <c r="E372" t="s">
        <v>1440</v>
      </c>
      <c r="F372" t="s">
        <v>1426</v>
      </c>
      <c r="G372" t="s">
        <v>1441</v>
      </c>
      <c r="H372" t="s">
        <v>2216</v>
      </c>
      <c r="I372" t="s">
        <v>2217</v>
      </c>
      <c r="J372">
        <v>33</v>
      </c>
      <c r="K372">
        <v>8</v>
      </c>
      <c r="L372">
        <v>60</v>
      </c>
      <c r="M372">
        <v>60</v>
      </c>
      <c r="N372">
        <v>1578</v>
      </c>
      <c r="O372">
        <v>15</v>
      </c>
      <c r="P372">
        <v>55</v>
      </c>
      <c r="Q372">
        <v>4</v>
      </c>
      <c r="R372">
        <v>2664</v>
      </c>
      <c r="S372">
        <v>5</v>
      </c>
      <c r="T372">
        <v>608</v>
      </c>
      <c r="U372">
        <v>0</v>
      </c>
      <c r="V372">
        <v>121</v>
      </c>
    </row>
    <row r="373" spans="1:22" x14ac:dyDescent="0.25">
      <c r="A373" t="s">
        <v>2218</v>
      </c>
      <c r="B373" t="s">
        <v>2155</v>
      </c>
      <c r="C373">
        <v>385</v>
      </c>
      <c r="D373" t="s">
        <v>1439</v>
      </c>
      <c r="E373" t="s">
        <v>1440</v>
      </c>
      <c r="F373" t="s">
        <v>1426</v>
      </c>
      <c r="G373" t="s">
        <v>1441</v>
      </c>
      <c r="H373" t="s">
        <v>2219</v>
      </c>
      <c r="I373" t="s">
        <v>2220</v>
      </c>
      <c r="J373">
        <v>56</v>
      </c>
      <c r="K373">
        <v>11</v>
      </c>
      <c r="L373">
        <v>101</v>
      </c>
      <c r="M373">
        <v>73</v>
      </c>
      <c r="N373">
        <v>2879</v>
      </c>
      <c r="O373">
        <v>9</v>
      </c>
      <c r="P373">
        <v>70</v>
      </c>
      <c r="Q373">
        <v>20</v>
      </c>
      <c r="R373">
        <v>2067</v>
      </c>
      <c r="S373">
        <v>67</v>
      </c>
      <c r="T373">
        <v>1174</v>
      </c>
      <c r="U373">
        <v>0</v>
      </c>
      <c r="V373">
        <v>292</v>
      </c>
    </row>
    <row r="374" spans="1:22" x14ac:dyDescent="0.25">
      <c r="A374" t="s">
        <v>2221</v>
      </c>
      <c r="B374" t="s">
        <v>2155</v>
      </c>
      <c r="C374">
        <v>386</v>
      </c>
      <c r="D374" t="s">
        <v>1439</v>
      </c>
      <c r="E374" t="s">
        <v>1440</v>
      </c>
      <c r="F374" t="s">
        <v>1426</v>
      </c>
      <c r="G374" t="s">
        <v>1441</v>
      </c>
      <c r="H374" t="s">
        <v>2222</v>
      </c>
      <c r="I374" t="s">
        <v>2223</v>
      </c>
      <c r="J374">
        <v>73</v>
      </c>
      <c r="K374">
        <v>12</v>
      </c>
      <c r="L374">
        <v>95</v>
      </c>
      <c r="M374">
        <v>188</v>
      </c>
      <c r="N374">
        <v>3998</v>
      </c>
      <c r="O374">
        <v>22</v>
      </c>
      <c r="P374">
        <v>156</v>
      </c>
      <c r="Q374">
        <v>31</v>
      </c>
      <c r="R374">
        <v>4504</v>
      </c>
      <c r="S374">
        <v>75</v>
      </c>
      <c r="T374">
        <v>1419</v>
      </c>
      <c r="U374">
        <v>0</v>
      </c>
      <c r="V374">
        <v>688</v>
      </c>
    </row>
    <row r="375" spans="1:22" x14ac:dyDescent="0.25">
      <c r="A375" t="s">
        <v>2224</v>
      </c>
      <c r="B375" t="s">
        <v>2155</v>
      </c>
      <c r="C375">
        <v>387</v>
      </c>
      <c r="D375" t="s">
        <v>1439</v>
      </c>
      <c r="E375" t="s">
        <v>1440</v>
      </c>
      <c r="F375" t="s">
        <v>1426</v>
      </c>
      <c r="G375" t="s">
        <v>1441</v>
      </c>
      <c r="H375" t="s">
        <v>2225</v>
      </c>
      <c r="I375" t="s">
        <v>2226</v>
      </c>
      <c r="J375">
        <v>26</v>
      </c>
      <c r="K375">
        <v>3</v>
      </c>
      <c r="L375">
        <v>26</v>
      </c>
      <c r="M375">
        <v>35</v>
      </c>
      <c r="N375">
        <v>919</v>
      </c>
      <c r="O375">
        <v>2</v>
      </c>
      <c r="P375">
        <v>35</v>
      </c>
      <c r="Q375">
        <v>25</v>
      </c>
      <c r="R375">
        <v>787</v>
      </c>
      <c r="S375">
        <v>8</v>
      </c>
      <c r="T375">
        <v>588</v>
      </c>
      <c r="U375">
        <v>0</v>
      </c>
      <c r="V375">
        <v>110</v>
      </c>
    </row>
    <row r="376" spans="1:22" x14ac:dyDescent="0.25">
      <c r="A376" t="s">
        <v>2227</v>
      </c>
      <c r="B376" t="s">
        <v>2155</v>
      </c>
      <c r="C376">
        <v>395</v>
      </c>
      <c r="D376" t="s">
        <v>1439</v>
      </c>
      <c r="E376" t="s">
        <v>1440</v>
      </c>
      <c r="F376" t="s">
        <v>1426</v>
      </c>
      <c r="G376" t="s">
        <v>1441</v>
      </c>
      <c r="H376" t="s">
        <v>2228</v>
      </c>
      <c r="I376" t="s">
        <v>2229</v>
      </c>
      <c r="J376">
        <v>59</v>
      </c>
      <c r="K376">
        <v>6</v>
      </c>
      <c r="L376">
        <v>203</v>
      </c>
      <c r="M376">
        <v>109</v>
      </c>
      <c r="N376">
        <v>3793</v>
      </c>
      <c r="O376">
        <v>18</v>
      </c>
      <c r="P376">
        <v>103</v>
      </c>
      <c r="Q376">
        <v>51</v>
      </c>
      <c r="R376">
        <v>678</v>
      </c>
      <c r="S376">
        <v>18</v>
      </c>
      <c r="T376">
        <v>1155</v>
      </c>
      <c r="U376">
        <v>0</v>
      </c>
      <c r="V376">
        <v>605</v>
      </c>
    </row>
    <row r="377" spans="1:22" x14ac:dyDescent="0.25">
      <c r="A377" t="s">
        <v>2230</v>
      </c>
      <c r="B377" t="s">
        <v>2155</v>
      </c>
      <c r="C377">
        <v>396</v>
      </c>
      <c r="D377" t="s">
        <v>1439</v>
      </c>
      <c r="E377" t="s">
        <v>1440</v>
      </c>
      <c r="F377" t="s">
        <v>1426</v>
      </c>
      <c r="G377" t="s">
        <v>1441</v>
      </c>
      <c r="H377" t="s">
        <v>2231</v>
      </c>
      <c r="I377" t="s">
        <v>2232</v>
      </c>
      <c r="J377">
        <v>39</v>
      </c>
      <c r="K377">
        <v>7</v>
      </c>
      <c r="L377">
        <v>129</v>
      </c>
      <c r="M377">
        <v>95</v>
      </c>
      <c r="N377">
        <v>2205</v>
      </c>
      <c r="O377">
        <v>12</v>
      </c>
      <c r="P377">
        <v>112</v>
      </c>
      <c r="Q377">
        <v>26</v>
      </c>
      <c r="R377">
        <v>1116</v>
      </c>
      <c r="S377">
        <v>43</v>
      </c>
      <c r="T377">
        <v>694</v>
      </c>
      <c r="U377">
        <v>0</v>
      </c>
      <c r="V377">
        <v>430</v>
      </c>
    </row>
    <row r="378" spans="1:22" x14ac:dyDescent="0.25">
      <c r="A378" t="s">
        <v>2233</v>
      </c>
      <c r="B378" t="s">
        <v>2155</v>
      </c>
      <c r="C378">
        <v>397</v>
      </c>
      <c r="D378" t="s">
        <v>1439</v>
      </c>
      <c r="E378" t="s">
        <v>1440</v>
      </c>
      <c r="F378" t="s">
        <v>1426</v>
      </c>
      <c r="G378" t="s">
        <v>1441</v>
      </c>
      <c r="H378" t="s">
        <v>2234</v>
      </c>
      <c r="I378" t="s">
        <v>2235</v>
      </c>
      <c r="J378">
        <v>56</v>
      </c>
      <c r="K378">
        <v>31</v>
      </c>
      <c r="L378">
        <v>31</v>
      </c>
      <c r="M378">
        <v>223</v>
      </c>
      <c r="N378">
        <v>3925</v>
      </c>
      <c r="O378">
        <v>10</v>
      </c>
      <c r="P378">
        <v>235</v>
      </c>
      <c r="Q378">
        <v>114</v>
      </c>
      <c r="R378">
        <v>1256</v>
      </c>
      <c r="S378">
        <v>22</v>
      </c>
      <c r="T378">
        <v>2324</v>
      </c>
      <c r="U378">
        <v>0</v>
      </c>
      <c r="V378">
        <v>355</v>
      </c>
    </row>
    <row r="379" spans="1:22" x14ac:dyDescent="0.25">
      <c r="A379" t="s">
        <v>2236</v>
      </c>
      <c r="B379" t="s">
        <v>2155</v>
      </c>
      <c r="C379">
        <v>398</v>
      </c>
      <c r="D379" t="s">
        <v>1439</v>
      </c>
      <c r="E379" t="s">
        <v>1440</v>
      </c>
      <c r="F379" t="s">
        <v>1426</v>
      </c>
      <c r="G379" t="s">
        <v>1441</v>
      </c>
      <c r="H379" t="s">
        <v>2237</v>
      </c>
      <c r="I379" t="s">
        <v>2238</v>
      </c>
      <c r="J379">
        <v>145</v>
      </c>
      <c r="K379">
        <v>39</v>
      </c>
      <c r="L379">
        <v>66</v>
      </c>
      <c r="M379">
        <v>325</v>
      </c>
      <c r="N379">
        <v>8555</v>
      </c>
      <c r="O379">
        <v>31</v>
      </c>
      <c r="P379">
        <v>356</v>
      </c>
      <c r="Q379">
        <v>146</v>
      </c>
      <c r="R379">
        <v>5569</v>
      </c>
      <c r="S379">
        <v>48</v>
      </c>
      <c r="T379">
        <v>5068</v>
      </c>
      <c r="U379">
        <v>0</v>
      </c>
      <c r="V379">
        <v>698</v>
      </c>
    </row>
    <row r="380" spans="1:22" x14ac:dyDescent="0.25">
      <c r="A380" t="s">
        <v>2239</v>
      </c>
      <c r="B380" t="s">
        <v>2155</v>
      </c>
      <c r="C380">
        <v>352</v>
      </c>
      <c r="D380" t="s">
        <v>1723</v>
      </c>
      <c r="E380" t="s">
        <v>2063</v>
      </c>
      <c r="F380" t="s">
        <v>2240</v>
      </c>
      <c r="G380" t="s">
        <v>993</v>
      </c>
      <c r="H380" t="s">
        <v>2241</v>
      </c>
      <c r="I380" t="s">
        <v>2242</v>
      </c>
      <c r="J380">
        <v>28</v>
      </c>
      <c r="K380">
        <v>27</v>
      </c>
      <c r="L380">
        <v>8</v>
      </c>
      <c r="M380">
        <v>11</v>
      </c>
      <c r="N380">
        <v>85</v>
      </c>
      <c r="O380">
        <v>23</v>
      </c>
      <c r="P380">
        <v>13</v>
      </c>
      <c r="Q380">
        <v>15</v>
      </c>
      <c r="R380">
        <v>27</v>
      </c>
      <c r="S380">
        <v>71</v>
      </c>
      <c r="T380">
        <v>20</v>
      </c>
      <c r="U380">
        <v>8</v>
      </c>
      <c r="V380">
        <v>49</v>
      </c>
    </row>
    <row r="381" spans="1:22" x14ac:dyDescent="0.25">
      <c r="A381" t="s">
        <v>2243</v>
      </c>
      <c r="B381" t="s">
        <v>2155</v>
      </c>
      <c r="C381">
        <v>353</v>
      </c>
      <c r="D381" t="s">
        <v>1723</v>
      </c>
      <c r="E381" t="s">
        <v>2063</v>
      </c>
      <c r="F381" t="s">
        <v>2244</v>
      </c>
      <c r="G381" t="s">
        <v>993</v>
      </c>
      <c r="H381" t="s">
        <v>2245</v>
      </c>
      <c r="I381" t="s">
        <v>2246</v>
      </c>
      <c r="J381">
        <v>33</v>
      </c>
      <c r="K381">
        <v>0</v>
      </c>
      <c r="L381">
        <v>157</v>
      </c>
      <c r="M381">
        <v>36</v>
      </c>
      <c r="N381">
        <v>724</v>
      </c>
      <c r="O381">
        <v>8</v>
      </c>
      <c r="P381">
        <v>44</v>
      </c>
      <c r="Q381">
        <v>9</v>
      </c>
      <c r="R381">
        <v>191</v>
      </c>
      <c r="S381">
        <v>4869</v>
      </c>
      <c r="T381">
        <v>147</v>
      </c>
      <c r="U381">
        <v>0</v>
      </c>
      <c r="V381">
        <v>1033</v>
      </c>
    </row>
    <row r="382" spans="1:22" x14ac:dyDescent="0.25">
      <c r="A382" t="s">
        <v>2247</v>
      </c>
      <c r="B382" t="s">
        <v>2155</v>
      </c>
      <c r="C382">
        <v>354</v>
      </c>
      <c r="D382" t="s">
        <v>1723</v>
      </c>
      <c r="E382" t="s">
        <v>2063</v>
      </c>
      <c r="F382" t="s">
        <v>2240</v>
      </c>
      <c r="G382" t="s">
        <v>993</v>
      </c>
      <c r="H382" t="s">
        <v>2248</v>
      </c>
      <c r="I382" t="s">
        <v>2249</v>
      </c>
      <c r="J382">
        <v>42</v>
      </c>
      <c r="K382">
        <v>17</v>
      </c>
      <c r="L382">
        <v>161</v>
      </c>
      <c r="M382">
        <v>165</v>
      </c>
      <c r="N382">
        <v>1991</v>
      </c>
      <c r="O382">
        <v>37</v>
      </c>
      <c r="P382">
        <v>48</v>
      </c>
      <c r="Q382">
        <v>14</v>
      </c>
      <c r="R382">
        <v>672</v>
      </c>
      <c r="S382">
        <v>6825</v>
      </c>
      <c r="T382">
        <v>863</v>
      </c>
      <c r="U382">
        <v>2</v>
      </c>
      <c r="V382">
        <v>3016</v>
      </c>
    </row>
    <row r="383" spans="1:22" x14ac:dyDescent="0.25">
      <c r="A383" t="s">
        <v>2250</v>
      </c>
      <c r="B383" t="s">
        <v>2155</v>
      </c>
      <c r="C383">
        <v>355</v>
      </c>
      <c r="D383" t="s">
        <v>1723</v>
      </c>
      <c r="E383" t="s">
        <v>2063</v>
      </c>
      <c r="F383" t="s">
        <v>2251</v>
      </c>
      <c r="G383" t="s">
        <v>993</v>
      </c>
      <c r="H383" t="s">
        <v>2252</v>
      </c>
      <c r="I383" t="s">
        <v>2253</v>
      </c>
      <c r="J383">
        <v>12</v>
      </c>
      <c r="K383">
        <v>2</v>
      </c>
      <c r="L383">
        <v>5</v>
      </c>
      <c r="M383">
        <v>11</v>
      </c>
      <c r="N383">
        <v>295</v>
      </c>
      <c r="O383">
        <v>6</v>
      </c>
      <c r="P383">
        <v>19</v>
      </c>
      <c r="Q383">
        <v>6</v>
      </c>
      <c r="R383">
        <v>70</v>
      </c>
      <c r="S383">
        <v>502</v>
      </c>
      <c r="T383">
        <v>155</v>
      </c>
      <c r="U383">
        <v>0</v>
      </c>
      <c r="V383">
        <v>119</v>
      </c>
    </row>
    <row r="384" spans="1:22" x14ac:dyDescent="0.25">
      <c r="A384" t="s">
        <v>2254</v>
      </c>
      <c r="B384" t="s">
        <v>2155</v>
      </c>
      <c r="C384">
        <v>356</v>
      </c>
      <c r="D384" t="s">
        <v>1723</v>
      </c>
      <c r="E384" t="s">
        <v>2063</v>
      </c>
      <c r="F384" t="s">
        <v>2255</v>
      </c>
      <c r="G384" t="s">
        <v>993</v>
      </c>
      <c r="H384" t="s">
        <v>2256</v>
      </c>
      <c r="I384" t="s">
        <v>2257</v>
      </c>
      <c r="J384">
        <v>1</v>
      </c>
      <c r="K384">
        <v>0</v>
      </c>
      <c r="L384">
        <v>4</v>
      </c>
      <c r="M384">
        <v>3</v>
      </c>
      <c r="N384">
        <v>152</v>
      </c>
      <c r="O384">
        <v>0</v>
      </c>
      <c r="P384">
        <v>8</v>
      </c>
      <c r="Q384">
        <v>1</v>
      </c>
      <c r="R384">
        <v>34</v>
      </c>
      <c r="S384">
        <v>142</v>
      </c>
      <c r="T384">
        <v>36</v>
      </c>
      <c r="U384">
        <v>0</v>
      </c>
      <c r="V384">
        <v>87</v>
      </c>
    </row>
    <row r="385" spans="1:22" x14ac:dyDescent="0.25">
      <c r="A385" t="s">
        <v>2258</v>
      </c>
      <c r="B385" t="s">
        <v>2155</v>
      </c>
      <c r="C385">
        <v>357</v>
      </c>
      <c r="D385" t="s">
        <v>1723</v>
      </c>
      <c r="E385" t="s">
        <v>2063</v>
      </c>
      <c r="F385" t="s">
        <v>2255</v>
      </c>
      <c r="G385" t="s">
        <v>993</v>
      </c>
      <c r="H385" t="s">
        <v>2259</v>
      </c>
      <c r="I385" t="s">
        <v>2260</v>
      </c>
      <c r="J385">
        <v>35</v>
      </c>
      <c r="K385">
        <v>0</v>
      </c>
      <c r="L385">
        <v>149</v>
      </c>
      <c r="M385">
        <v>90</v>
      </c>
      <c r="N385">
        <v>2899</v>
      </c>
      <c r="O385">
        <v>14</v>
      </c>
      <c r="P385">
        <v>109</v>
      </c>
      <c r="Q385">
        <v>14</v>
      </c>
      <c r="R385">
        <v>530</v>
      </c>
      <c r="S385">
        <v>23388</v>
      </c>
      <c r="T385">
        <v>553</v>
      </c>
      <c r="U385">
        <v>0</v>
      </c>
      <c r="V385">
        <v>3814</v>
      </c>
    </row>
    <row r="386" spans="1:22" x14ac:dyDescent="0.25">
      <c r="A386" t="s">
        <v>2261</v>
      </c>
      <c r="B386" t="s">
        <v>2155</v>
      </c>
      <c r="C386">
        <v>358</v>
      </c>
      <c r="D386" t="s">
        <v>1723</v>
      </c>
      <c r="E386" t="s">
        <v>2063</v>
      </c>
      <c r="F386" t="s">
        <v>2262</v>
      </c>
      <c r="G386" t="s">
        <v>993</v>
      </c>
      <c r="H386" t="s">
        <v>2263</v>
      </c>
      <c r="I386" t="s">
        <v>2264</v>
      </c>
      <c r="J386">
        <v>15</v>
      </c>
      <c r="K386">
        <v>2</v>
      </c>
      <c r="L386">
        <v>40</v>
      </c>
      <c r="M386">
        <v>47</v>
      </c>
      <c r="N386">
        <v>1681</v>
      </c>
      <c r="O386">
        <v>28</v>
      </c>
      <c r="P386">
        <v>102</v>
      </c>
      <c r="Q386">
        <v>20</v>
      </c>
      <c r="R386">
        <v>259</v>
      </c>
      <c r="S386">
        <v>2628</v>
      </c>
      <c r="T386">
        <v>773</v>
      </c>
      <c r="U386">
        <v>0</v>
      </c>
      <c r="V386">
        <v>1143</v>
      </c>
    </row>
    <row r="387" spans="1:22" x14ac:dyDescent="0.25">
      <c r="A387" t="s">
        <v>2265</v>
      </c>
      <c r="B387" t="s">
        <v>2155</v>
      </c>
      <c r="C387">
        <v>359</v>
      </c>
      <c r="D387" t="s">
        <v>1723</v>
      </c>
      <c r="E387" t="s">
        <v>2063</v>
      </c>
      <c r="F387" t="s">
        <v>2266</v>
      </c>
      <c r="G387" t="s">
        <v>993</v>
      </c>
      <c r="H387" t="s">
        <v>2267</v>
      </c>
      <c r="I387" t="s">
        <v>2268</v>
      </c>
      <c r="J387">
        <v>10</v>
      </c>
      <c r="K387">
        <v>6</v>
      </c>
      <c r="L387">
        <v>15</v>
      </c>
      <c r="M387">
        <v>25</v>
      </c>
      <c r="N387">
        <v>422</v>
      </c>
      <c r="O387">
        <v>3</v>
      </c>
      <c r="P387">
        <v>21</v>
      </c>
      <c r="Q387">
        <v>11</v>
      </c>
      <c r="R387">
        <v>105</v>
      </c>
      <c r="S387">
        <v>2656</v>
      </c>
      <c r="T387">
        <v>194</v>
      </c>
      <c r="U387">
        <v>0</v>
      </c>
      <c r="V387">
        <v>223</v>
      </c>
    </row>
    <row r="388" spans="1:22" x14ac:dyDescent="0.25">
      <c r="A388" t="s">
        <v>2269</v>
      </c>
      <c r="B388" t="s">
        <v>2155</v>
      </c>
      <c r="C388">
        <v>360</v>
      </c>
      <c r="D388" t="s">
        <v>1723</v>
      </c>
      <c r="E388" t="s">
        <v>2063</v>
      </c>
      <c r="F388" t="s">
        <v>2270</v>
      </c>
      <c r="G388" t="s">
        <v>993</v>
      </c>
      <c r="H388" t="s">
        <v>2271</v>
      </c>
      <c r="I388" t="s">
        <v>2272</v>
      </c>
      <c r="J388">
        <v>10</v>
      </c>
      <c r="K388">
        <v>0</v>
      </c>
      <c r="L388">
        <v>18</v>
      </c>
      <c r="M388">
        <v>10</v>
      </c>
      <c r="N388">
        <v>313</v>
      </c>
      <c r="O388">
        <v>2</v>
      </c>
      <c r="P388">
        <v>16</v>
      </c>
      <c r="Q388">
        <v>3</v>
      </c>
      <c r="R388">
        <v>128</v>
      </c>
      <c r="S388">
        <v>8554</v>
      </c>
      <c r="T388">
        <v>135</v>
      </c>
      <c r="U388">
        <v>0</v>
      </c>
      <c r="V388">
        <v>373</v>
      </c>
    </row>
    <row r="389" spans="1:22" x14ac:dyDescent="0.25">
      <c r="A389" t="s">
        <v>2273</v>
      </c>
      <c r="B389" t="s">
        <v>2155</v>
      </c>
      <c r="C389">
        <v>361</v>
      </c>
      <c r="D389" t="s">
        <v>1723</v>
      </c>
      <c r="E389" t="s">
        <v>2063</v>
      </c>
      <c r="F389" t="s">
        <v>2274</v>
      </c>
      <c r="G389" t="s">
        <v>993</v>
      </c>
      <c r="H389" t="s">
        <v>2275</v>
      </c>
      <c r="I389" t="s">
        <v>2276</v>
      </c>
      <c r="J389">
        <v>194</v>
      </c>
      <c r="K389">
        <v>22</v>
      </c>
      <c r="L389">
        <v>393</v>
      </c>
      <c r="M389">
        <v>303</v>
      </c>
      <c r="N389">
        <v>7172</v>
      </c>
      <c r="O389">
        <v>35</v>
      </c>
      <c r="P389">
        <v>244</v>
      </c>
      <c r="Q389">
        <v>64</v>
      </c>
      <c r="R389">
        <v>2795</v>
      </c>
      <c r="S389">
        <v>1062</v>
      </c>
      <c r="T389">
        <v>2276</v>
      </c>
      <c r="U389">
        <v>0</v>
      </c>
      <c r="V389">
        <v>1977</v>
      </c>
    </row>
    <row r="390" spans="1:22" x14ac:dyDescent="0.25">
      <c r="A390" t="s">
        <v>2277</v>
      </c>
      <c r="B390" t="s">
        <v>2155</v>
      </c>
      <c r="C390">
        <v>362</v>
      </c>
      <c r="D390" t="s">
        <v>1723</v>
      </c>
      <c r="E390" t="s">
        <v>2063</v>
      </c>
      <c r="F390" t="s">
        <v>2278</v>
      </c>
      <c r="G390" t="s">
        <v>993</v>
      </c>
      <c r="H390" t="s">
        <v>2279</v>
      </c>
      <c r="I390" t="s">
        <v>2280</v>
      </c>
      <c r="J390">
        <v>15</v>
      </c>
      <c r="K390">
        <v>0</v>
      </c>
      <c r="L390">
        <v>51</v>
      </c>
      <c r="M390">
        <v>17</v>
      </c>
      <c r="N390">
        <v>569</v>
      </c>
      <c r="O390">
        <v>4</v>
      </c>
      <c r="P390">
        <v>18</v>
      </c>
      <c r="Q390">
        <v>9</v>
      </c>
      <c r="R390">
        <v>134</v>
      </c>
      <c r="S390">
        <v>4656</v>
      </c>
      <c r="T390">
        <v>141</v>
      </c>
      <c r="U390">
        <v>0</v>
      </c>
      <c r="V390">
        <v>698</v>
      </c>
    </row>
    <row r="391" spans="1:22" x14ac:dyDescent="0.25">
      <c r="A391" t="s">
        <v>2281</v>
      </c>
      <c r="B391" t="s">
        <v>2155</v>
      </c>
      <c r="C391">
        <v>363</v>
      </c>
      <c r="D391" t="s">
        <v>1723</v>
      </c>
      <c r="E391" t="s">
        <v>2063</v>
      </c>
      <c r="F391" t="s">
        <v>2282</v>
      </c>
      <c r="G391" t="s">
        <v>993</v>
      </c>
      <c r="H391" t="s">
        <v>2283</v>
      </c>
      <c r="I391" t="s">
        <v>2284</v>
      </c>
      <c r="J391">
        <v>15</v>
      </c>
      <c r="K391">
        <v>1</v>
      </c>
      <c r="L391">
        <v>12</v>
      </c>
      <c r="M391">
        <v>11</v>
      </c>
      <c r="N391">
        <v>234</v>
      </c>
      <c r="O391">
        <v>3</v>
      </c>
      <c r="P391">
        <v>1</v>
      </c>
      <c r="Q391">
        <v>2</v>
      </c>
      <c r="R391">
        <v>78</v>
      </c>
      <c r="S391">
        <v>82</v>
      </c>
      <c r="T391">
        <v>58</v>
      </c>
      <c r="U391">
        <v>0</v>
      </c>
      <c r="V391">
        <v>203</v>
      </c>
    </row>
    <row r="392" spans="1:22" x14ac:dyDescent="0.25">
      <c r="A392" t="s">
        <v>2285</v>
      </c>
      <c r="B392" t="s">
        <v>2155</v>
      </c>
      <c r="C392">
        <v>364</v>
      </c>
      <c r="D392" t="s">
        <v>1723</v>
      </c>
      <c r="E392" t="s">
        <v>2063</v>
      </c>
      <c r="F392" t="s">
        <v>2286</v>
      </c>
      <c r="G392" t="s">
        <v>993</v>
      </c>
      <c r="H392" t="s">
        <v>2287</v>
      </c>
      <c r="I392" t="s">
        <v>2288</v>
      </c>
      <c r="J392">
        <v>36</v>
      </c>
      <c r="K392">
        <v>7</v>
      </c>
      <c r="L392">
        <v>80</v>
      </c>
      <c r="M392">
        <v>93</v>
      </c>
      <c r="N392">
        <v>2790</v>
      </c>
      <c r="O392">
        <v>9</v>
      </c>
      <c r="P392">
        <v>102</v>
      </c>
      <c r="Q392">
        <v>35</v>
      </c>
      <c r="R392">
        <v>637</v>
      </c>
      <c r="S392">
        <v>1579</v>
      </c>
      <c r="T392">
        <v>832</v>
      </c>
      <c r="U392">
        <v>0</v>
      </c>
      <c r="V392">
        <v>1725</v>
      </c>
    </row>
    <row r="393" spans="1:22" x14ac:dyDescent="0.25">
      <c r="A393" t="s">
        <v>2289</v>
      </c>
      <c r="B393" t="s">
        <v>2155</v>
      </c>
      <c r="C393">
        <v>365</v>
      </c>
      <c r="D393" t="s">
        <v>1723</v>
      </c>
      <c r="E393" t="s">
        <v>2063</v>
      </c>
      <c r="F393" t="s">
        <v>2290</v>
      </c>
      <c r="G393" t="s">
        <v>993</v>
      </c>
      <c r="H393" t="s">
        <v>2291</v>
      </c>
      <c r="I393" t="s">
        <v>2292</v>
      </c>
      <c r="J393">
        <v>64</v>
      </c>
      <c r="K393">
        <v>10</v>
      </c>
      <c r="L393">
        <v>215</v>
      </c>
      <c r="M393">
        <v>365</v>
      </c>
      <c r="N393">
        <v>4569</v>
      </c>
      <c r="O393">
        <v>14</v>
      </c>
      <c r="P393">
        <v>240</v>
      </c>
      <c r="Q393">
        <v>35</v>
      </c>
      <c r="R393">
        <v>1799</v>
      </c>
      <c r="S393">
        <v>11037</v>
      </c>
      <c r="T393">
        <v>1518</v>
      </c>
      <c r="U393">
        <v>0</v>
      </c>
      <c r="V393">
        <v>6631</v>
      </c>
    </row>
    <row r="394" spans="1:22" x14ac:dyDescent="0.25">
      <c r="A394" t="s">
        <v>2293</v>
      </c>
      <c r="B394" t="s">
        <v>2155</v>
      </c>
      <c r="C394">
        <v>366</v>
      </c>
      <c r="D394" t="s">
        <v>1723</v>
      </c>
      <c r="E394" t="s">
        <v>2063</v>
      </c>
      <c r="F394" t="s">
        <v>2290</v>
      </c>
      <c r="G394" t="s">
        <v>993</v>
      </c>
      <c r="H394" t="s">
        <v>2294</v>
      </c>
      <c r="I394" t="s">
        <v>2295</v>
      </c>
      <c r="J394">
        <v>22</v>
      </c>
      <c r="K394">
        <v>1</v>
      </c>
      <c r="L394">
        <v>367</v>
      </c>
      <c r="M394">
        <v>47</v>
      </c>
      <c r="N394">
        <v>2690</v>
      </c>
      <c r="O394">
        <v>26</v>
      </c>
      <c r="P394">
        <v>73</v>
      </c>
      <c r="Q394">
        <v>34</v>
      </c>
      <c r="R394">
        <v>515</v>
      </c>
      <c r="S394">
        <v>4047</v>
      </c>
      <c r="T394">
        <v>531</v>
      </c>
      <c r="U394">
        <v>0</v>
      </c>
      <c r="V394">
        <v>3489</v>
      </c>
    </row>
    <row r="395" spans="1:22" x14ac:dyDescent="0.25">
      <c r="A395" t="s">
        <v>2296</v>
      </c>
      <c r="B395" t="s">
        <v>2155</v>
      </c>
      <c r="C395">
        <v>367</v>
      </c>
      <c r="D395" t="s">
        <v>1723</v>
      </c>
      <c r="E395" t="s">
        <v>2063</v>
      </c>
      <c r="F395" t="s">
        <v>2297</v>
      </c>
      <c r="G395" t="s">
        <v>993</v>
      </c>
      <c r="H395" t="s">
        <v>2298</v>
      </c>
      <c r="I395" t="s">
        <v>2299</v>
      </c>
      <c r="J395">
        <v>149</v>
      </c>
      <c r="K395">
        <v>0</v>
      </c>
      <c r="L395">
        <v>54</v>
      </c>
      <c r="M395">
        <v>57</v>
      </c>
      <c r="N395">
        <v>1919</v>
      </c>
      <c r="O395">
        <v>35</v>
      </c>
      <c r="P395">
        <v>174</v>
      </c>
      <c r="Q395">
        <v>12</v>
      </c>
      <c r="R395">
        <v>581</v>
      </c>
      <c r="S395">
        <v>1171</v>
      </c>
      <c r="T395">
        <v>78</v>
      </c>
      <c r="U395">
        <v>0</v>
      </c>
      <c r="V395">
        <v>902</v>
      </c>
    </row>
    <row r="396" spans="1:22" x14ac:dyDescent="0.25">
      <c r="A396" t="s">
        <v>2300</v>
      </c>
      <c r="B396" t="s">
        <v>2155</v>
      </c>
      <c r="C396">
        <v>368</v>
      </c>
      <c r="D396" t="s">
        <v>1723</v>
      </c>
      <c r="E396" t="s">
        <v>2063</v>
      </c>
      <c r="F396" t="s">
        <v>2301</v>
      </c>
      <c r="G396" t="s">
        <v>993</v>
      </c>
      <c r="H396" t="s">
        <v>2302</v>
      </c>
      <c r="I396" t="s">
        <v>2303</v>
      </c>
      <c r="J396">
        <v>72</v>
      </c>
      <c r="K396">
        <v>6</v>
      </c>
      <c r="L396">
        <v>241</v>
      </c>
      <c r="M396">
        <v>159</v>
      </c>
      <c r="N396">
        <v>4908</v>
      </c>
      <c r="O396">
        <v>40</v>
      </c>
      <c r="P396">
        <v>211</v>
      </c>
      <c r="Q396">
        <v>50</v>
      </c>
      <c r="R396">
        <v>845</v>
      </c>
      <c r="S396">
        <v>77628</v>
      </c>
      <c r="T396">
        <v>1577</v>
      </c>
      <c r="U396">
        <v>0</v>
      </c>
      <c r="V396">
        <v>4190</v>
      </c>
    </row>
    <row r="397" spans="1:22" x14ac:dyDescent="0.25">
      <c r="A397" t="s">
        <v>2304</v>
      </c>
      <c r="B397" t="s">
        <v>2155</v>
      </c>
      <c r="C397">
        <v>369</v>
      </c>
      <c r="D397" t="s">
        <v>1723</v>
      </c>
      <c r="E397" t="s">
        <v>2063</v>
      </c>
      <c r="F397" t="s">
        <v>2305</v>
      </c>
      <c r="G397" t="s">
        <v>993</v>
      </c>
      <c r="H397" t="s">
        <v>2306</v>
      </c>
      <c r="I397" t="s">
        <v>2307</v>
      </c>
      <c r="J397">
        <v>70</v>
      </c>
      <c r="K397">
        <v>2</v>
      </c>
      <c r="L397">
        <v>66</v>
      </c>
      <c r="M397">
        <v>26</v>
      </c>
      <c r="N397">
        <v>1357</v>
      </c>
      <c r="O397">
        <v>10</v>
      </c>
      <c r="P397">
        <v>50</v>
      </c>
      <c r="Q397">
        <v>2</v>
      </c>
      <c r="R397">
        <v>357</v>
      </c>
      <c r="S397">
        <v>7009</v>
      </c>
      <c r="T397">
        <v>112</v>
      </c>
      <c r="U397">
        <v>0</v>
      </c>
      <c r="V397">
        <v>1608</v>
      </c>
    </row>
    <row r="398" spans="1:22" x14ac:dyDescent="0.25">
      <c r="A398" t="s">
        <v>2308</v>
      </c>
      <c r="B398" t="s">
        <v>2155</v>
      </c>
      <c r="C398">
        <v>370</v>
      </c>
      <c r="D398" t="s">
        <v>1723</v>
      </c>
      <c r="E398" t="s">
        <v>2063</v>
      </c>
      <c r="F398" t="s">
        <v>2309</v>
      </c>
      <c r="G398" t="s">
        <v>993</v>
      </c>
      <c r="H398" t="s">
        <v>2310</v>
      </c>
      <c r="I398" t="s">
        <v>2311</v>
      </c>
      <c r="J398">
        <v>83</v>
      </c>
      <c r="K398">
        <v>31</v>
      </c>
      <c r="L398">
        <v>85</v>
      </c>
      <c r="M398">
        <v>297</v>
      </c>
      <c r="N398">
        <v>1999</v>
      </c>
      <c r="O398">
        <v>14</v>
      </c>
      <c r="P398">
        <v>257</v>
      </c>
      <c r="Q398">
        <v>69</v>
      </c>
      <c r="R398">
        <v>576</v>
      </c>
      <c r="S398">
        <v>18729</v>
      </c>
      <c r="T398">
        <v>1083</v>
      </c>
      <c r="U398">
        <v>0</v>
      </c>
      <c r="V398">
        <v>2458</v>
      </c>
    </row>
    <row r="399" spans="1:22" x14ac:dyDescent="0.25">
      <c r="A399" t="s">
        <v>2312</v>
      </c>
      <c r="B399" t="s">
        <v>2155</v>
      </c>
      <c r="C399">
        <v>371</v>
      </c>
      <c r="D399" t="s">
        <v>1723</v>
      </c>
      <c r="E399" t="s">
        <v>2063</v>
      </c>
      <c r="F399" t="s">
        <v>2313</v>
      </c>
      <c r="G399" t="s">
        <v>993</v>
      </c>
      <c r="H399" t="s">
        <v>2314</v>
      </c>
      <c r="I399" t="s">
        <v>2315</v>
      </c>
      <c r="J399">
        <v>58</v>
      </c>
      <c r="K399">
        <v>16</v>
      </c>
      <c r="L399">
        <v>52</v>
      </c>
      <c r="M399">
        <v>123</v>
      </c>
      <c r="N399">
        <v>1536</v>
      </c>
      <c r="O399">
        <v>26</v>
      </c>
      <c r="P399">
        <v>65</v>
      </c>
      <c r="Q399">
        <v>10</v>
      </c>
      <c r="R399">
        <v>759</v>
      </c>
      <c r="S399">
        <v>19766</v>
      </c>
      <c r="T399">
        <v>901</v>
      </c>
      <c r="U399">
        <v>0</v>
      </c>
      <c r="V399">
        <v>1944</v>
      </c>
    </row>
    <row r="400" spans="1:22" x14ac:dyDescent="0.25">
      <c r="A400" t="s">
        <v>2316</v>
      </c>
      <c r="B400" t="s">
        <v>2155</v>
      </c>
      <c r="C400">
        <v>399</v>
      </c>
      <c r="D400" t="s">
        <v>2317</v>
      </c>
      <c r="E400" t="s">
        <v>2318</v>
      </c>
      <c r="F400" t="s">
        <v>2319</v>
      </c>
      <c r="G400" t="s">
        <v>2157</v>
      </c>
      <c r="H400" t="s">
        <v>2320</v>
      </c>
      <c r="I400" t="s">
        <v>2321</v>
      </c>
      <c r="J400">
        <v>137</v>
      </c>
      <c r="K400">
        <v>26</v>
      </c>
      <c r="L400">
        <v>9</v>
      </c>
      <c r="M400">
        <v>302</v>
      </c>
      <c r="N400">
        <v>8475</v>
      </c>
      <c r="O400">
        <v>73</v>
      </c>
      <c r="P400">
        <v>249</v>
      </c>
      <c r="Q400">
        <v>56</v>
      </c>
      <c r="R400">
        <v>5312</v>
      </c>
      <c r="S400">
        <v>1155</v>
      </c>
      <c r="T400">
        <v>5282</v>
      </c>
      <c r="U400">
        <v>3</v>
      </c>
      <c r="V400">
        <v>5214</v>
      </c>
    </row>
    <row r="401" spans="1:22" x14ac:dyDescent="0.25">
      <c r="A401" t="s">
        <v>2322</v>
      </c>
      <c r="B401" t="s">
        <v>2155</v>
      </c>
      <c r="C401">
        <v>400</v>
      </c>
      <c r="D401" t="s">
        <v>2317</v>
      </c>
      <c r="E401" t="s">
        <v>2323</v>
      </c>
      <c r="F401" t="s">
        <v>2324</v>
      </c>
      <c r="G401" t="s">
        <v>2157</v>
      </c>
      <c r="H401" t="s">
        <v>2325</v>
      </c>
      <c r="I401" t="s">
        <v>2326</v>
      </c>
      <c r="J401">
        <v>34</v>
      </c>
      <c r="K401">
        <v>16</v>
      </c>
      <c r="L401">
        <v>54</v>
      </c>
      <c r="M401">
        <v>291</v>
      </c>
      <c r="N401">
        <v>4406</v>
      </c>
      <c r="O401">
        <v>35</v>
      </c>
      <c r="P401">
        <v>103</v>
      </c>
      <c r="Q401">
        <v>11</v>
      </c>
      <c r="R401">
        <v>4106</v>
      </c>
      <c r="S401">
        <v>47</v>
      </c>
      <c r="T401">
        <v>2616</v>
      </c>
      <c r="U401">
        <v>0</v>
      </c>
      <c r="V401">
        <v>4006</v>
      </c>
    </row>
    <row r="402" spans="1:22" x14ac:dyDescent="0.25">
      <c r="A402" t="s">
        <v>2327</v>
      </c>
      <c r="B402" t="s">
        <v>2155</v>
      </c>
      <c r="C402">
        <v>401</v>
      </c>
      <c r="D402" t="s">
        <v>2317</v>
      </c>
      <c r="E402" t="s">
        <v>2328</v>
      </c>
      <c r="F402" t="s">
        <v>2324</v>
      </c>
      <c r="G402" t="s">
        <v>2157</v>
      </c>
      <c r="H402" t="s">
        <v>2329</v>
      </c>
      <c r="I402" t="s">
        <v>2330</v>
      </c>
      <c r="J402">
        <v>42</v>
      </c>
      <c r="K402">
        <v>13</v>
      </c>
      <c r="L402">
        <v>27</v>
      </c>
      <c r="M402">
        <v>115</v>
      </c>
      <c r="N402">
        <v>3207</v>
      </c>
      <c r="O402">
        <v>29</v>
      </c>
      <c r="P402">
        <v>88</v>
      </c>
      <c r="Q402">
        <v>2</v>
      </c>
      <c r="R402">
        <v>2978</v>
      </c>
      <c r="S402">
        <v>6</v>
      </c>
      <c r="T402">
        <v>788</v>
      </c>
      <c r="U402">
        <v>0</v>
      </c>
      <c r="V402">
        <v>273</v>
      </c>
    </row>
    <row r="403" spans="1:22" x14ac:dyDescent="0.25">
      <c r="A403" t="s">
        <v>2331</v>
      </c>
      <c r="B403" t="s">
        <v>2155</v>
      </c>
      <c r="C403">
        <v>402</v>
      </c>
      <c r="D403" t="s">
        <v>2317</v>
      </c>
      <c r="E403" t="s">
        <v>2332</v>
      </c>
      <c r="F403" t="s">
        <v>2324</v>
      </c>
      <c r="G403" t="s">
        <v>2157</v>
      </c>
      <c r="H403" t="s">
        <v>2333</v>
      </c>
      <c r="I403" t="s">
        <v>2334</v>
      </c>
      <c r="J403">
        <v>59</v>
      </c>
      <c r="K403">
        <v>15</v>
      </c>
      <c r="L403">
        <v>142</v>
      </c>
      <c r="M403">
        <v>340</v>
      </c>
      <c r="N403">
        <v>6512</v>
      </c>
      <c r="O403">
        <v>24</v>
      </c>
      <c r="P403">
        <v>192</v>
      </c>
      <c r="Q403">
        <v>21</v>
      </c>
      <c r="R403">
        <v>6230</v>
      </c>
      <c r="S403">
        <v>92</v>
      </c>
      <c r="T403">
        <v>3214</v>
      </c>
      <c r="U403">
        <v>0</v>
      </c>
      <c r="V403">
        <v>4487</v>
      </c>
    </row>
    <row r="404" spans="1:22" x14ac:dyDescent="0.25">
      <c r="A404" t="s">
        <v>2335</v>
      </c>
      <c r="B404" t="s">
        <v>2155</v>
      </c>
      <c r="C404">
        <v>403</v>
      </c>
      <c r="D404" t="s">
        <v>2317</v>
      </c>
      <c r="E404" t="s">
        <v>2336</v>
      </c>
      <c r="F404" t="s">
        <v>2337</v>
      </c>
      <c r="G404" t="s">
        <v>2157</v>
      </c>
      <c r="H404" t="s">
        <v>2338</v>
      </c>
      <c r="I404" t="s">
        <v>2339</v>
      </c>
      <c r="J404">
        <v>59</v>
      </c>
      <c r="K404">
        <v>31</v>
      </c>
      <c r="L404">
        <v>151</v>
      </c>
      <c r="M404">
        <v>276</v>
      </c>
      <c r="N404">
        <v>4680</v>
      </c>
      <c r="O404">
        <v>60</v>
      </c>
      <c r="P404">
        <v>149</v>
      </c>
      <c r="Q404">
        <v>57</v>
      </c>
      <c r="R404">
        <v>2820</v>
      </c>
      <c r="S404">
        <v>6</v>
      </c>
      <c r="T404">
        <v>2152</v>
      </c>
      <c r="U404">
        <v>0</v>
      </c>
      <c r="V404">
        <v>465</v>
      </c>
    </row>
    <row r="405" spans="1:22" x14ac:dyDescent="0.25">
      <c r="A405" t="s">
        <v>2340</v>
      </c>
      <c r="B405" t="s">
        <v>2155</v>
      </c>
      <c r="C405">
        <v>404</v>
      </c>
      <c r="D405" t="s">
        <v>2317</v>
      </c>
      <c r="E405" t="s">
        <v>2318</v>
      </c>
      <c r="F405" t="s">
        <v>2341</v>
      </c>
      <c r="G405" t="s">
        <v>2157</v>
      </c>
      <c r="H405" t="s">
        <v>2342</v>
      </c>
      <c r="I405" t="s">
        <v>2343</v>
      </c>
      <c r="J405">
        <v>88</v>
      </c>
      <c r="K405">
        <v>15</v>
      </c>
      <c r="L405">
        <v>828</v>
      </c>
      <c r="M405">
        <v>244</v>
      </c>
      <c r="N405">
        <v>7612</v>
      </c>
      <c r="O405">
        <v>138</v>
      </c>
      <c r="P405">
        <v>50</v>
      </c>
      <c r="Q405">
        <v>0</v>
      </c>
      <c r="R405">
        <v>3761</v>
      </c>
      <c r="S405">
        <v>5941</v>
      </c>
      <c r="T405">
        <v>1658</v>
      </c>
      <c r="U405">
        <v>1</v>
      </c>
      <c r="V405">
        <v>18593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11946-60C5-4EE5-92E0-B66E357CC5EA}">
  <dimension ref="A1:P103"/>
  <sheetViews>
    <sheetView workbookViewId="0">
      <selection activeCell="L113" sqref="L113"/>
    </sheetView>
  </sheetViews>
  <sheetFormatPr defaultRowHeight="15" x14ac:dyDescent="0.25"/>
  <cols>
    <col min="1" max="1" width="32.28515625" customWidth="1"/>
  </cols>
  <sheetData>
    <row r="1" spans="1:16" x14ac:dyDescent="0.25">
      <c r="A1" t="s">
        <v>2344</v>
      </c>
      <c r="B1" t="s">
        <v>2345</v>
      </c>
      <c r="C1" t="s">
        <v>2346</v>
      </c>
      <c r="D1" t="s">
        <v>2347</v>
      </c>
      <c r="E1" t="s">
        <v>2348</v>
      </c>
      <c r="F1" t="s">
        <v>2349</v>
      </c>
      <c r="G1" t="s">
        <v>2350</v>
      </c>
      <c r="H1" t="s">
        <v>2351</v>
      </c>
      <c r="I1" t="s">
        <v>2352</v>
      </c>
      <c r="K1" t="s">
        <v>7</v>
      </c>
      <c r="L1" t="s">
        <v>8</v>
      </c>
      <c r="M1" t="s">
        <v>2919</v>
      </c>
      <c r="N1" t="s">
        <v>2923</v>
      </c>
      <c r="P1" t="s">
        <v>2924</v>
      </c>
    </row>
    <row r="2" spans="1:16" x14ac:dyDescent="0.25">
      <c r="A2" t="s">
        <v>2353</v>
      </c>
      <c r="B2">
        <v>12</v>
      </c>
      <c r="C2">
        <v>242</v>
      </c>
      <c r="D2">
        <v>4</v>
      </c>
      <c r="E2">
        <v>530</v>
      </c>
      <c r="F2">
        <v>5885</v>
      </c>
      <c r="G2">
        <v>28</v>
      </c>
      <c r="H2">
        <v>542</v>
      </c>
      <c r="I2">
        <v>248</v>
      </c>
      <c r="K2">
        <f t="shared" ref="K2:K33" si="0">25.7352 +11.4885*LN(E2/10+1) -16.3554*LN(F2/100+1) -1.6889*LN(H2/10+1)</f>
        <v>-2.1351754698440093</v>
      </c>
      <c r="L2">
        <f t="shared" ref="L2:L33" si="1">8.5694 -9.6995*LN(C2/10+1) +4.0413*LN(D2+1) +2.342*LN(I2+1)</f>
        <v>-3.3032772057810273</v>
      </c>
      <c r="M2">
        <f t="shared" ref="M2:M33" si="2">-12.6727 -5.3787*LN(C2/10+1) +11.2971*LN(E2/10+1) -3.1795*LN(I2+1)</f>
        <v>-2.5077156051788876</v>
      </c>
      <c r="N2" s="2">
        <f t="shared" ref="N2:N65" si="3">MAX(K2:M2)</f>
        <v>-2.1351754698440093</v>
      </c>
      <c r="P2">
        <v>0</v>
      </c>
    </row>
    <row r="3" spans="1:16" x14ac:dyDescent="0.25">
      <c r="A3" t="s">
        <v>2354</v>
      </c>
      <c r="B3">
        <v>16</v>
      </c>
      <c r="C3">
        <v>183</v>
      </c>
      <c r="D3">
        <v>0</v>
      </c>
      <c r="E3">
        <v>426</v>
      </c>
      <c r="F3">
        <v>5762</v>
      </c>
      <c r="G3">
        <v>22</v>
      </c>
      <c r="H3">
        <v>475</v>
      </c>
      <c r="I3">
        <v>193</v>
      </c>
      <c r="K3">
        <f t="shared" si="0"/>
        <v>-4.0347043784168068</v>
      </c>
      <c r="L3">
        <f t="shared" si="1"/>
        <v>-7.8048155692608727</v>
      </c>
      <c r="M3">
        <f t="shared" si="2"/>
        <v>-2.6961741628421407</v>
      </c>
      <c r="N3" s="2">
        <f t="shared" si="3"/>
        <v>-2.6961741628421407</v>
      </c>
      <c r="P3">
        <v>0</v>
      </c>
    </row>
    <row r="4" spans="1:16" x14ac:dyDescent="0.25">
      <c r="A4" t="s">
        <v>2355</v>
      </c>
      <c r="B4">
        <v>15</v>
      </c>
      <c r="C4">
        <v>159</v>
      </c>
      <c r="D4">
        <v>4</v>
      </c>
      <c r="E4">
        <v>469</v>
      </c>
      <c r="F4">
        <v>5557</v>
      </c>
      <c r="G4">
        <v>18</v>
      </c>
      <c r="H4">
        <v>444</v>
      </c>
      <c r="I4">
        <v>188</v>
      </c>
      <c r="K4">
        <f t="shared" si="0"/>
        <v>-2.2603550402469992</v>
      </c>
      <c r="L4">
        <f t="shared" si="1"/>
        <v>-7.3735531110989072E-2</v>
      </c>
      <c r="M4">
        <f t="shared" si="2"/>
        <v>-0.83632164770397566</v>
      </c>
      <c r="N4" s="2">
        <f t="shared" si="3"/>
        <v>-7.3735531110989072E-2</v>
      </c>
      <c r="P4">
        <v>0</v>
      </c>
    </row>
    <row r="5" spans="1:16" x14ac:dyDescent="0.25">
      <c r="A5" t="s">
        <v>2356</v>
      </c>
      <c r="B5">
        <v>5</v>
      </c>
      <c r="C5">
        <v>163</v>
      </c>
      <c r="D5">
        <v>4</v>
      </c>
      <c r="E5">
        <v>384</v>
      </c>
      <c r="F5">
        <v>4881</v>
      </c>
      <c r="G5">
        <v>18</v>
      </c>
      <c r="H5">
        <v>343</v>
      </c>
      <c r="I5">
        <v>140</v>
      </c>
      <c r="K5">
        <f t="shared" si="0"/>
        <v>-1.99821551417494</v>
      </c>
      <c r="L5">
        <f t="shared" si="1"/>
        <v>-0.98681061254986524</v>
      </c>
      <c r="M5">
        <f t="shared" si="2"/>
        <v>-2.2374773277288664</v>
      </c>
      <c r="N5" s="2">
        <f t="shared" si="3"/>
        <v>-0.98681061254986524</v>
      </c>
      <c r="P5">
        <v>0</v>
      </c>
    </row>
    <row r="6" spans="1:16" x14ac:dyDescent="0.25">
      <c r="A6" s="1" t="s">
        <v>2357</v>
      </c>
      <c r="B6">
        <v>25</v>
      </c>
      <c r="C6">
        <v>129</v>
      </c>
      <c r="D6">
        <v>4</v>
      </c>
      <c r="E6">
        <v>376</v>
      </c>
      <c r="F6">
        <v>5357</v>
      </c>
      <c r="G6">
        <v>31</v>
      </c>
      <c r="H6">
        <v>392</v>
      </c>
      <c r="I6">
        <v>188</v>
      </c>
      <c r="K6">
        <f t="shared" si="0"/>
        <v>-3.9461484033844743</v>
      </c>
      <c r="L6" s="12">
        <f t="shared" si="1"/>
        <v>1.8217871398842167</v>
      </c>
      <c r="M6">
        <f t="shared" si="2"/>
        <v>-2.2238188463070045</v>
      </c>
      <c r="N6" s="1">
        <f t="shared" si="3"/>
        <v>1.8217871398842167</v>
      </c>
      <c r="P6">
        <v>1</v>
      </c>
    </row>
    <row r="7" spans="1:16" x14ac:dyDescent="0.25">
      <c r="A7" t="s">
        <v>2358</v>
      </c>
      <c r="B7">
        <v>10</v>
      </c>
      <c r="C7">
        <v>163</v>
      </c>
      <c r="D7">
        <v>5</v>
      </c>
      <c r="E7">
        <v>355</v>
      </c>
      <c r="F7">
        <v>4914</v>
      </c>
      <c r="G7">
        <v>32</v>
      </c>
      <c r="H7">
        <v>338</v>
      </c>
      <c r="I7">
        <v>112</v>
      </c>
      <c r="K7">
        <f t="shared" si="0"/>
        <v>-2.960459088001743</v>
      </c>
      <c r="L7">
        <f t="shared" si="1"/>
        <v>-0.76844789691982562</v>
      </c>
      <c r="M7">
        <f t="shared" si="2"/>
        <v>-2.3973282901402833</v>
      </c>
      <c r="N7">
        <f t="shared" si="3"/>
        <v>-0.76844789691982562</v>
      </c>
      <c r="P7">
        <v>2</v>
      </c>
    </row>
    <row r="8" spans="1:16" x14ac:dyDescent="0.25">
      <c r="A8" t="s">
        <v>2359</v>
      </c>
      <c r="B8">
        <v>11</v>
      </c>
      <c r="C8">
        <v>155</v>
      </c>
      <c r="D8">
        <v>1</v>
      </c>
      <c r="E8">
        <v>368</v>
      </c>
      <c r="F8">
        <v>4641</v>
      </c>
      <c r="G8">
        <v>22</v>
      </c>
      <c r="H8">
        <v>286</v>
      </c>
      <c r="I8">
        <v>127</v>
      </c>
      <c r="K8">
        <f t="shared" si="0"/>
        <v>-1.3693891350363945</v>
      </c>
      <c r="L8">
        <f t="shared" si="1"/>
        <v>-4.4571234357062846</v>
      </c>
      <c r="M8">
        <f t="shared" si="2"/>
        <v>-2.143605541643387</v>
      </c>
      <c r="N8">
        <f t="shared" si="3"/>
        <v>-1.3693891350363945</v>
      </c>
      <c r="P8">
        <v>2</v>
      </c>
    </row>
    <row r="9" spans="1:16" x14ac:dyDescent="0.25">
      <c r="A9" s="1" t="s">
        <v>2360</v>
      </c>
      <c r="B9">
        <v>14</v>
      </c>
      <c r="C9">
        <v>113</v>
      </c>
      <c r="D9">
        <v>1</v>
      </c>
      <c r="E9">
        <v>544</v>
      </c>
      <c r="F9">
        <v>4079</v>
      </c>
      <c r="G9">
        <v>66</v>
      </c>
      <c r="H9">
        <v>383</v>
      </c>
      <c r="I9">
        <v>71</v>
      </c>
      <c r="K9" s="12">
        <f t="shared" si="0"/>
        <v>4.6072670245747283</v>
      </c>
      <c r="L9">
        <f t="shared" si="1"/>
        <v>-2.9552902939065131</v>
      </c>
      <c r="M9">
        <f t="shared" si="2"/>
        <v>5.5843656506236066</v>
      </c>
      <c r="N9" s="1">
        <f t="shared" si="3"/>
        <v>5.5843656506236066</v>
      </c>
      <c r="P9">
        <v>1</v>
      </c>
    </row>
    <row r="10" spans="1:16" x14ac:dyDescent="0.25">
      <c r="A10" t="s">
        <v>2361</v>
      </c>
      <c r="B10">
        <v>7</v>
      </c>
      <c r="C10">
        <v>152</v>
      </c>
      <c r="D10">
        <v>6</v>
      </c>
      <c r="E10">
        <v>419</v>
      </c>
      <c r="F10">
        <v>3628</v>
      </c>
      <c r="G10">
        <v>155</v>
      </c>
      <c r="H10">
        <v>469</v>
      </c>
      <c r="I10">
        <v>76</v>
      </c>
      <c r="K10">
        <f t="shared" si="0"/>
        <v>3.2031383455734357</v>
      </c>
      <c r="L10">
        <f t="shared" si="1"/>
        <v>-0.40661756073219912</v>
      </c>
      <c r="M10">
        <f t="shared" si="2"/>
        <v>1.0007815973475278</v>
      </c>
      <c r="N10">
        <f t="shared" si="3"/>
        <v>3.2031383455734357</v>
      </c>
      <c r="P10">
        <v>2</v>
      </c>
    </row>
    <row r="11" spans="1:16" x14ac:dyDescent="0.25">
      <c r="A11" t="s">
        <v>2362</v>
      </c>
      <c r="B11">
        <v>9</v>
      </c>
      <c r="C11">
        <v>127</v>
      </c>
      <c r="D11">
        <v>5</v>
      </c>
      <c r="E11">
        <v>277</v>
      </c>
      <c r="F11">
        <v>3800</v>
      </c>
      <c r="G11">
        <v>39</v>
      </c>
      <c r="H11">
        <v>364</v>
      </c>
      <c r="I11">
        <v>95</v>
      </c>
      <c r="K11">
        <f t="shared" si="0"/>
        <v>-1.7347432049122631</v>
      </c>
      <c r="L11">
        <f t="shared" si="1"/>
        <v>1.1127101268348607</v>
      </c>
      <c r="M11">
        <f t="shared" si="2"/>
        <v>-3.3400295552416619</v>
      </c>
      <c r="N11">
        <f t="shared" si="3"/>
        <v>1.1127101268348607</v>
      </c>
      <c r="P11">
        <v>2</v>
      </c>
    </row>
    <row r="12" spans="1:16" x14ac:dyDescent="0.25">
      <c r="A12" t="s">
        <v>2363</v>
      </c>
      <c r="B12">
        <v>17</v>
      </c>
      <c r="C12">
        <v>132</v>
      </c>
      <c r="D12">
        <v>5</v>
      </c>
      <c r="E12">
        <v>338</v>
      </c>
      <c r="F12">
        <v>4359</v>
      </c>
      <c r="G12">
        <v>24</v>
      </c>
      <c r="H12">
        <v>527</v>
      </c>
      <c r="I12">
        <v>126</v>
      </c>
      <c r="K12">
        <f t="shared" si="0"/>
        <v>-2.3223956869260265</v>
      </c>
      <c r="L12">
        <f t="shared" si="1"/>
        <v>1.4204032637696749</v>
      </c>
      <c r="M12">
        <f t="shared" si="2"/>
        <v>-2.2454028162307349</v>
      </c>
      <c r="N12">
        <f t="shared" si="3"/>
        <v>1.4204032637696749</v>
      </c>
      <c r="P12">
        <v>2</v>
      </c>
    </row>
    <row r="13" spans="1:16" x14ac:dyDescent="0.25">
      <c r="A13" t="s">
        <v>2364</v>
      </c>
      <c r="B13">
        <v>10</v>
      </c>
      <c r="C13">
        <v>117</v>
      </c>
      <c r="D13">
        <v>2</v>
      </c>
      <c r="E13">
        <v>316</v>
      </c>
      <c r="F13">
        <v>3500</v>
      </c>
      <c r="G13">
        <v>12</v>
      </c>
      <c r="H13">
        <v>419</v>
      </c>
      <c r="I13">
        <v>133</v>
      </c>
      <c r="K13">
        <f t="shared" si="0"/>
        <v>0.80647745212437982</v>
      </c>
      <c r="L13">
        <f t="shared" si="1"/>
        <v>-0.17230588192989771</v>
      </c>
      <c r="M13">
        <f t="shared" si="2"/>
        <v>-2.553271933216875</v>
      </c>
      <c r="N13">
        <f t="shared" si="3"/>
        <v>0.80647745212437982</v>
      </c>
      <c r="P13">
        <v>2</v>
      </c>
    </row>
    <row r="14" spans="1:16" x14ac:dyDescent="0.25">
      <c r="A14" s="1" t="s">
        <v>2365</v>
      </c>
      <c r="B14">
        <v>17</v>
      </c>
      <c r="C14">
        <v>199</v>
      </c>
      <c r="D14">
        <v>7</v>
      </c>
      <c r="E14">
        <v>478</v>
      </c>
      <c r="F14">
        <v>4562</v>
      </c>
      <c r="G14">
        <v>29</v>
      </c>
      <c r="H14">
        <v>508</v>
      </c>
      <c r="I14">
        <v>246</v>
      </c>
      <c r="K14">
        <f t="shared" si="0"/>
        <v>0.89471100668146875</v>
      </c>
      <c r="L14">
        <f t="shared" si="1"/>
        <v>0.39198761933650594</v>
      </c>
      <c r="M14">
        <f t="shared" si="2"/>
        <v>-2.6196209002641524</v>
      </c>
      <c r="N14" s="1">
        <f t="shared" si="3"/>
        <v>0.89471100668146875</v>
      </c>
      <c r="P14">
        <v>1</v>
      </c>
    </row>
    <row r="15" spans="1:16" x14ac:dyDescent="0.25">
      <c r="A15" t="s">
        <v>2366</v>
      </c>
      <c r="B15">
        <v>29</v>
      </c>
      <c r="C15">
        <v>143</v>
      </c>
      <c r="D15">
        <v>7</v>
      </c>
      <c r="E15">
        <v>477</v>
      </c>
      <c r="F15">
        <v>5887</v>
      </c>
      <c r="G15">
        <v>21</v>
      </c>
      <c r="H15">
        <v>411</v>
      </c>
      <c r="I15">
        <v>235</v>
      </c>
      <c r="K15">
        <f t="shared" si="0"/>
        <v>-2.8699109997431584</v>
      </c>
      <c r="L15" s="9">
        <f t="shared" si="1"/>
        <v>3.3105326807105158</v>
      </c>
      <c r="M15">
        <f t="shared" si="2"/>
        <v>-0.82035066137205703</v>
      </c>
      <c r="N15">
        <f t="shared" si="3"/>
        <v>3.3105326807105158</v>
      </c>
      <c r="P15">
        <v>2</v>
      </c>
    </row>
    <row r="16" spans="1:16" x14ac:dyDescent="0.25">
      <c r="A16" t="s">
        <v>2367</v>
      </c>
      <c r="B16">
        <v>11</v>
      </c>
      <c r="C16">
        <v>182</v>
      </c>
      <c r="D16">
        <v>3</v>
      </c>
      <c r="E16">
        <v>382</v>
      </c>
      <c r="F16">
        <v>5851</v>
      </c>
      <c r="G16">
        <v>15</v>
      </c>
      <c r="H16">
        <v>626</v>
      </c>
      <c r="I16">
        <v>288</v>
      </c>
      <c r="K16">
        <f t="shared" si="0"/>
        <v>-5.9610816425594475</v>
      </c>
      <c r="L16">
        <f t="shared" si="1"/>
        <v>-1.2185495463345966</v>
      </c>
      <c r="M16">
        <f t="shared" si="2"/>
        <v>-5.1372714964584354</v>
      </c>
      <c r="N16">
        <f t="shared" si="3"/>
        <v>-1.2185495463345966</v>
      </c>
      <c r="P16">
        <v>2</v>
      </c>
    </row>
    <row r="17" spans="1:16" x14ac:dyDescent="0.25">
      <c r="A17" t="s">
        <v>2368</v>
      </c>
      <c r="B17">
        <v>9</v>
      </c>
      <c r="C17">
        <v>138</v>
      </c>
      <c r="D17">
        <v>0</v>
      </c>
      <c r="E17">
        <v>355</v>
      </c>
      <c r="F17">
        <v>3791</v>
      </c>
      <c r="G17">
        <v>8</v>
      </c>
      <c r="H17">
        <v>455</v>
      </c>
      <c r="I17">
        <v>224</v>
      </c>
      <c r="K17">
        <f t="shared" si="0"/>
        <v>0.69724159568958477</v>
      </c>
      <c r="L17">
        <f t="shared" si="1"/>
        <v>-4.8826291979165379</v>
      </c>
      <c r="M17">
        <f t="shared" si="2"/>
        <v>-3.7475861069231904</v>
      </c>
      <c r="N17">
        <f t="shared" si="3"/>
        <v>0.69724159568958477</v>
      </c>
      <c r="P17">
        <v>2</v>
      </c>
    </row>
    <row r="18" spans="1:16" x14ac:dyDescent="0.25">
      <c r="A18" t="s">
        <v>2369</v>
      </c>
      <c r="B18">
        <v>28</v>
      </c>
      <c r="C18">
        <v>225</v>
      </c>
      <c r="D18">
        <v>2</v>
      </c>
      <c r="E18">
        <v>528</v>
      </c>
      <c r="F18">
        <v>6030</v>
      </c>
      <c r="G18">
        <v>14</v>
      </c>
      <c r="H18">
        <v>491</v>
      </c>
      <c r="I18">
        <v>241</v>
      </c>
      <c r="K18">
        <f t="shared" si="0"/>
        <v>-2.4056014962643104</v>
      </c>
      <c r="L18">
        <f t="shared" si="1"/>
        <v>-4.7570115880921353</v>
      </c>
      <c r="M18">
        <f t="shared" si="2"/>
        <v>-2.0833027796146411</v>
      </c>
      <c r="N18">
        <f t="shared" si="3"/>
        <v>-2.0833027796146411</v>
      </c>
      <c r="P18">
        <v>2</v>
      </c>
    </row>
    <row r="19" spans="1:16" x14ac:dyDescent="0.25">
      <c r="A19" s="1" t="s">
        <v>2370</v>
      </c>
      <c r="B19">
        <v>20</v>
      </c>
      <c r="C19">
        <v>165</v>
      </c>
      <c r="D19">
        <v>3</v>
      </c>
      <c r="E19">
        <v>478</v>
      </c>
      <c r="F19">
        <v>4302</v>
      </c>
      <c r="G19">
        <v>13</v>
      </c>
      <c r="H19">
        <v>316</v>
      </c>
      <c r="I19">
        <v>128</v>
      </c>
      <c r="K19">
        <f t="shared" si="0"/>
        <v>2.6153669532308017</v>
      </c>
      <c r="L19">
        <f t="shared" si="1"/>
        <v>-2.2084053919665294</v>
      </c>
      <c r="M19">
        <f t="shared" si="2"/>
        <v>0.40068469947728502</v>
      </c>
      <c r="N19" s="1">
        <f t="shared" si="3"/>
        <v>2.6153669532308017</v>
      </c>
      <c r="P19">
        <v>1</v>
      </c>
    </row>
    <row r="20" spans="1:16" x14ac:dyDescent="0.25">
      <c r="A20" t="s">
        <v>2371</v>
      </c>
      <c r="B20">
        <v>15</v>
      </c>
      <c r="C20">
        <v>231</v>
      </c>
      <c r="D20">
        <v>4</v>
      </c>
      <c r="E20">
        <v>624</v>
      </c>
      <c r="F20">
        <v>5375</v>
      </c>
      <c r="G20">
        <v>40</v>
      </c>
      <c r="H20">
        <v>451</v>
      </c>
      <c r="I20">
        <v>231</v>
      </c>
      <c r="K20">
        <f t="shared" si="0"/>
        <v>1.4694306049500359</v>
      </c>
      <c r="L20">
        <f t="shared" si="1"/>
        <v>-3.0359833869344346</v>
      </c>
      <c r="M20">
        <f t="shared" si="2"/>
        <v>-0.22985611058239286</v>
      </c>
      <c r="N20">
        <f t="shared" si="3"/>
        <v>1.4694306049500359</v>
      </c>
      <c r="P20">
        <v>2</v>
      </c>
    </row>
    <row r="21" spans="1:16" x14ac:dyDescent="0.25">
      <c r="A21" t="s">
        <v>2372</v>
      </c>
      <c r="B21">
        <v>10</v>
      </c>
      <c r="C21">
        <v>138</v>
      </c>
      <c r="D21">
        <v>3</v>
      </c>
      <c r="E21">
        <v>268</v>
      </c>
      <c r="F21">
        <v>3651</v>
      </c>
      <c r="G21">
        <v>21</v>
      </c>
      <c r="H21">
        <v>381</v>
      </c>
      <c r="I21">
        <v>150</v>
      </c>
      <c r="K21">
        <f t="shared" si="0"/>
        <v>-1.5387444645085129</v>
      </c>
      <c r="L21">
        <f t="shared" si="1"/>
        <v>-0.21423556046492465</v>
      </c>
      <c r="M21">
        <f t="shared" si="2"/>
        <v>-5.5554680289495639</v>
      </c>
      <c r="N21">
        <f t="shared" si="3"/>
        <v>-0.21423556046492465</v>
      </c>
      <c r="P21">
        <v>2</v>
      </c>
    </row>
    <row r="22" spans="1:16" x14ac:dyDescent="0.25">
      <c r="A22" t="s">
        <v>2373</v>
      </c>
      <c r="B22">
        <v>16</v>
      </c>
      <c r="C22">
        <v>208</v>
      </c>
      <c r="D22">
        <v>12</v>
      </c>
      <c r="E22">
        <v>431</v>
      </c>
      <c r="F22">
        <v>5016</v>
      </c>
      <c r="G22">
        <v>28</v>
      </c>
      <c r="H22">
        <v>599</v>
      </c>
      <c r="I22">
        <v>254</v>
      </c>
      <c r="K22">
        <f t="shared" si="0"/>
        <v>-2.0619523903618306</v>
      </c>
      <c r="L22">
        <f t="shared" si="1"/>
        <v>2.019783309043321</v>
      </c>
      <c r="M22">
        <f t="shared" si="2"/>
        <v>-4.0918017880202839</v>
      </c>
      <c r="N22">
        <f t="shared" si="3"/>
        <v>2.019783309043321</v>
      </c>
      <c r="P22">
        <v>2</v>
      </c>
    </row>
    <row r="23" spans="1:16" x14ac:dyDescent="0.25">
      <c r="A23" t="s">
        <v>2374</v>
      </c>
      <c r="B23">
        <v>11</v>
      </c>
      <c r="C23">
        <v>138</v>
      </c>
      <c r="D23">
        <v>3</v>
      </c>
      <c r="E23">
        <v>347</v>
      </c>
      <c r="F23">
        <v>4282</v>
      </c>
      <c r="G23">
        <v>20</v>
      </c>
      <c r="H23">
        <v>462</v>
      </c>
      <c r="I23">
        <v>198</v>
      </c>
      <c r="K23">
        <f t="shared" si="0"/>
        <v>-1.5262566085247045</v>
      </c>
      <c r="L23">
        <f t="shared" si="1"/>
        <v>0.43221496121928382</v>
      </c>
      <c r="M23">
        <f t="shared" si="2"/>
        <v>-3.6075190611397687</v>
      </c>
      <c r="N23">
        <f t="shared" si="3"/>
        <v>0.43221496121928382</v>
      </c>
      <c r="P23">
        <v>2</v>
      </c>
    </row>
    <row r="24" spans="1:16" x14ac:dyDescent="0.25">
      <c r="A24" t="s">
        <v>2375</v>
      </c>
      <c r="B24">
        <v>12</v>
      </c>
      <c r="C24">
        <v>209</v>
      </c>
      <c r="D24">
        <v>4</v>
      </c>
      <c r="E24">
        <v>402</v>
      </c>
      <c r="F24">
        <v>5192</v>
      </c>
      <c r="G24">
        <v>65</v>
      </c>
      <c r="H24">
        <v>541</v>
      </c>
      <c r="I24">
        <v>184</v>
      </c>
      <c r="K24">
        <f t="shared" si="0"/>
        <v>-3.227581363397146</v>
      </c>
      <c r="L24">
        <f t="shared" si="1"/>
        <v>-2.6376823560060405</v>
      </c>
      <c r="M24">
        <f t="shared" si="2"/>
        <v>-3.8645381934399694</v>
      </c>
      <c r="N24">
        <f t="shared" si="3"/>
        <v>-2.6376823560060405</v>
      </c>
      <c r="P24">
        <v>0</v>
      </c>
    </row>
    <row r="25" spans="1:16" x14ac:dyDescent="0.25">
      <c r="A25" t="s">
        <v>2376</v>
      </c>
      <c r="B25">
        <v>16</v>
      </c>
      <c r="C25">
        <v>305</v>
      </c>
      <c r="D25">
        <v>2</v>
      </c>
      <c r="E25">
        <v>713</v>
      </c>
      <c r="F25">
        <v>6624</v>
      </c>
      <c r="G25">
        <v>87</v>
      </c>
      <c r="H25">
        <v>645</v>
      </c>
      <c r="I25">
        <v>268</v>
      </c>
      <c r="K25">
        <f t="shared" si="0"/>
        <v>-0.97552797149975667</v>
      </c>
      <c r="L25">
        <f t="shared" si="1"/>
        <v>-7.3511183075715394</v>
      </c>
      <c r="M25">
        <f t="shared" si="2"/>
        <v>-0.65663457462166264</v>
      </c>
      <c r="N25">
        <f t="shared" si="3"/>
        <v>-0.65663457462166264</v>
      </c>
      <c r="P25">
        <v>0</v>
      </c>
    </row>
    <row r="26" spans="1:16" x14ac:dyDescent="0.25">
      <c r="A26" t="s">
        <v>2377</v>
      </c>
      <c r="B26">
        <v>13</v>
      </c>
      <c r="C26">
        <v>207</v>
      </c>
      <c r="D26">
        <v>7</v>
      </c>
      <c r="E26">
        <v>472</v>
      </c>
      <c r="F26">
        <v>5205</v>
      </c>
      <c r="G26">
        <v>50</v>
      </c>
      <c r="H26">
        <v>557</v>
      </c>
      <c r="I26">
        <v>168</v>
      </c>
      <c r="K26">
        <f t="shared" si="0"/>
        <v>-1.5132694631021133</v>
      </c>
      <c r="L26">
        <f t="shared" si="1"/>
        <v>-0.86112037842938705</v>
      </c>
      <c r="M26">
        <f t="shared" si="2"/>
        <v>-1.7548340231209032</v>
      </c>
      <c r="N26">
        <f t="shared" si="3"/>
        <v>-0.86112037842938705</v>
      </c>
      <c r="P26">
        <v>0</v>
      </c>
    </row>
    <row r="27" spans="1:16" x14ac:dyDescent="0.25">
      <c r="A27" t="s">
        <v>2378</v>
      </c>
      <c r="B27">
        <v>15</v>
      </c>
      <c r="C27">
        <v>197</v>
      </c>
      <c r="D27">
        <v>4</v>
      </c>
      <c r="E27">
        <v>414</v>
      </c>
      <c r="F27">
        <v>5883</v>
      </c>
      <c r="G27">
        <v>73</v>
      </c>
      <c r="H27">
        <v>587</v>
      </c>
      <c r="I27">
        <v>178</v>
      </c>
      <c r="K27">
        <f t="shared" si="0"/>
        <v>-5.0403958696225484</v>
      </c>
      <c r="L27">
        <f t="shared" si="1"/>
        <v>-2.1683028329827216</v>
      </c>
      <c r="M27">
        <f t="shared" si="2"/>
        <v>-3.1322635402821248</v>
      </c>
      <c r="N27">
        <f t="shared" si="3"/>
        <v>-2.1683028329827216</v>
      </c>
      <c r="P27">
        <v>0</v>
      </c>
    </row>
    <row r="28" spans="1:16" x14ac:dyDescent="0.25">
      <c r="A28" s="1" t="s">
        <v>2379</v>
      </c>
      <c r="B28">
        <v>29</v>
      </c>
      <c r="C28">
        <v>252</v>
      </c>
      <c r="D28">
        <v>12</v>
      </c>
      <c r="E28">
        <v>672</v>
      </c>
      <c r="F28">
        <v>7448</v>
      </c>
      <c r="G28">
        <v>115</v>
      </c>
      <c r="H28">
        <v>639</v>
      </c>
      <c r="I28">
        <v>234</v>
      </c>
      <c r="K28">
        <f t="shared" si="0"/>
        <v>-3.5213540842827902</v>
      </c>
      <c r="L28">
        <f t="shared" si="1"/>
        <v>4.5245707699915982E-2</v>
      </c>
      <c r="M28">
        <f t="shared" si="2"/>
        <v>0.10438620864625037</v>
      </c>
      <c r="N28" s="1">
        <f t="shared" si="3"/>
        <v>0.10438620864625037</v>
      </c>
      <c r="P28">
        <v>1</v>
      </c>
    </row>
    <row r="29" spans="1:16" x14ac:dyDescent="0.25">
      <c r="A29" t="s">
        <v>2380</v>
      </c>
      <c r="B29">
        <v>13</v>
      </c>
      <c r="C29">
        <v>99</v>
      </c>
      <c r="D29">
        <v>7</v>
      </c>
      <c r="E29">
        <v>366</v>
      </c>
      <c r="F29">
        <v>4206</v>
      </c>
      <c r="G29">
        <v>52</v>
      </c>
      <c r="H29">
        <v>435</v>
      </c>
      <c r="I29">
        <v>178</v>
      </c>
      <c r="K29">
        <f t="shared" si="0"/>
        <v>-0.54490361203382331</v>
      </c>
      <c r="L29">
        <f t="shared" si="1"/>
        <v>5.9520999854839349</v>
      </c>
      <c r="M29">
        <f t="shared" si="2"/>
        <v>-1.0398041264025579</v>
      </c>
      <c r="N29">
        <f t="shared" si="3"/>
        <v>5.9520999854839349</v>
      </c>
      <c r="P29">
        <v>2</v>
      </c>
    </row>
    <row r="30" spans="1:16" x14ac:dyDescent="0.25">
      <c r="A30" t="s">
        <v>2381</v>
      </c>
      <c r="B30">
        <v>29</v>
      </c>
      <c r="C30">
        <v>168</v>
      </c>
      <c r="D30">
        <v>4</v>
      </c>
      <c r="E30">
        <v>412</v>
      </c>
      <c r="F30">
        <v>5626</v>
      </c>
      <c r="G30">
        <v>32</v>
      </c>
      <c r="H30">
        <v>446</v>
      </c>
      <c r="I30">
        <v>187</v>
      </c>
      <c r="K30">
        <f t="shared" si="0"/>
        <v>-3.9216020850127782</v>
      </c>
      <c r="L30">
        <f t="shared" si="1"/>
        <v>-0.58941692409466917</v>
      </c>
      <c r="M30">
        <f t="shared" si="2"/>
        <v>-2.5298164839535922</v>
      </c>
      <c r="N30">
        <f t="shared" si="3"/>
        <v>-0.58941692409466917</v>
      </c>
      <c r="P30">
        <v>2</v>
      </c>
    </row>
    <row r="31" spans="1:16" x14ac:dyDescent="0.25">
      <c r="A31" t="s">
        <v>2382</v>
      </c>
      <c r="B31">
        <v>26</v>
      </c>
      <c r="C31">
        <v>120</v>
      </c>
      <c r="D31">
        <v>1</v>
      </c>
      <c r="E31">
        <v>354</v>
      </c>
      <c r="F31">
        <v>5623</v>
      </c>
      <c r="G31">
        <v>16</v>
      </c>
      <c r="H31">
        <v>417</v>
      </c>
      <c r="I31">
        <v>195</v>
      </c>
      <c r="K31">
        <f t="shared" si="0"/>
        <v>-5.5006465768617776</v>
      </c>
      <c r="L31">
        <f t="shared" si="1"/>
        <v>-1.1467660599833973</v>
      </c>
      <c r="M31">
        <f t="shared" si="2"/>
        <v>-2.6423557639858046</v>
      </c>
      <c r="N31">
        <f t="shared" si="3"/>
        <v>-1.1467660599833973</v>
      </c>
      <c r="P31">
        <v>2</v>
      </c>
    </row>
    <row r="32" spans="1:16" x14ac:dyDescent="0.25">
      <c r="A32" t="s">
        <v>2383</v>
      </c>
      <c r="B32">
        <v>18</v>
      </c>
      <c r="C32">
        <v>152</v>
      </c>
      <c r="D32">
        <v>9</v>
      </c>
      <c r="E32">
        <v>414</v>
      </c>
      <c r="F32">
        <v>5712</v>
      </c>
      <c r="G32">
        <v>18</v>
      </c>
      <c r="H32">
        <v>451</v>
      </c>
      <c r="I32">
        <v>190</v>
      </c>
      <c r="K32">
        <f t="shared" si="0"/>
        <v>-4.1295194475971737</v>
      </c>
      <c r="L32">
        <f t="shared" si="1"/>
        <v>3.1624449607112783</v>
      </c>
      <c r="M32">
        <f t="shared" si="2"/>
        <v>-2.0201335700636918</v>
      </c>
      <c r="N32">
        <f t="shared" si="3"/>
        <v>3.1624449607112783</v>
      </c>
      <c r="P32">
        <v>2</v>
      </c>
    </row>
    <row r="33" spans="1:16" x14ac:dyDescent="0.25">
      <c r="A33" s="1" t="s">
        <v>2384</v>
      </c>
      <c r="B33">
        <v>17</v>
      </c>
      <c r="C33">
        <v>256</v>
      </c>
      <c r="D33">
        <v>4</v>
      </c>
      <c r="E33">
        <v>627</v>
      </c>
      <c r="F33">
        <v>5723</v>
      </c>
      <c r="G33">
        <v>61</v>
      </c>
      <c r="H33">
        <v>498</v>
      </c>
      <c r="I33">
        <v>145</v>
      </c>
      <c r="K33">
        <f t="shared" si="0"/>
        <v>0.35182621658584345</v>
      </c>
      <c r="L33">
        <f t="shared" si="1"/>
        <v>-5.0779701939714901</v>
      </c>
      <c r="M33">
        <f t="shared" si="2"/>
        <v>0.76512401182253775</v>
      </c>
      <c r="N33" s="1">
        <f t="shared" si="3"/>
        <v>0.76512401182253775</v>
      </c>
      <c r="P33">
        <v>1</v>
      </c>
    </row>
    <row r="34" spans="1:16" x14ac:dyDescent="0.25">
      <c r="A34" t="s">
        <v>2385</v>
      </c>
      <c r="B34">
        <v>24</v>
      </c>
      <c r="C34">
        <v>148</v>
      </c>
      <c r="D34">
        <v>2</v>
      </c>
      <c r="E34">
        <v>372</v>
      </c>
      <c r="F34">
        <v>4586</v>
      </c>
      <c r="G34">
        <v>26</v>
      </c>
      <c r="H34">
        <v>351</v>
      </c>
      <c r="I34">
        <v>130</v>
      </c>
      <c r="K34">
        <f t="shared" ref="K34:K66" si="4">25.7352 +11.4885*LN(E34/10+1) -16.3554*LN(F34/100+1) -1.6889*LN(H34/10+1)</f>
        <v>-1.3928873679471199</v>
      </c>
      <c r="L34">
        <f t="shared" ref="L34:L66" si="5">8.5694 -9.6995*LN(C34/10+1) +4.0413*LN(D34+1) +2.342*LN(I34+1)</f>
        <v>-2.3437824402177903</v>
      </c>
      <c r="M34">
        <f t="shared" ref="M34:M66" si="6">-12.6727 -5.3787*LN(C34/10+1) +11.2971*LN(E34/10+1) -3.1795*LN(I34+1)</f>
        <v>-1.8651782501468297</v>
      </c>
      <c r="N34">
        <f t="shared" si="3"/>
        <v>-1.3928873679471199</v>
      </c>
      <c r="P34">
        <v>2</v>
      </c>
    </row>
    <row r="35" spans="1:16" x14ac:dyDescent="0.25">
      <c r="A35" t="s">
        <v>2386</v>
      </c>
      <c r="B35">
        <v>18</v>
      </c>
      <c r="C35">
        <v>156</v>
      </c>
      <c r="D35">
        <v>3</v>
      </c>
      <c r="E35">
        <v>304</v>
      </c>
      <c r="F35">
        <v>4541</v>
      </c>
      <c r="G35">
        <v>22</v>
      </c>
      <c r="H35">
        <v>367</v>
      </c>
      <c r="I35">
        <v>140</v>
      </c>
      <c r="K35">
        <f t="shared" si="4"/>
        <v>-3.5603725222139273</v>
      </c>
      <c r="L35">
        <f t="shared" si="5"/>
        <v>-1.4879743788090654</v>
      </c>
      <c r="M35">
        <f t="shared" si="6"/>
        <v>-4.5792829019625625</v>
      </c>
      <c r="N35">
        <f t="shared" si="3"/>
        <v>-1.4879743788090654</v>
      </c>
      <c r="P35">
        <v>2</v>
      </c>
    </row>
    <row r="36" spans="1:16" x14ac:dyDescent="0.25">
      <c r="A36" t="s">
        <v>2387</v>
      </c>
      <c r="B36">
        <v>14</v>
      </c>
      <c r="C36">
        <v>215</v>
      </c>
      <c r="D36">
        <v>2</v>
      </c>
      <c r="E36">
        <v>434</v>
      </c>
      <c r="F36">
        <v>5904</v>
      </c>
      <c r="G36">
        <v>7</v>
      </c>
      <c r="H36">
        <v>511</v>
      </c>
      <c r="I36">
        <v>167</v>
      </c>
      <c r="K36">
        <f t="shared" si="4"/>
        <v>-4.3382116573676504</v>
      </c>
      <c r="L36">
        <f t="shared" si="5"/>
        <v>-5.189996259729158</v>
      </c>
      <c r="M36">
        <f t="shared" si="6"/>
        <v>-2.8584026559724478</v>
      </c>
      <c r="N36">
        <f t="shared" si="3"/>
        <v>-2.8584026559724478</v>
      </c>
      <c r="P36">
        <v>2</v>
      </c>
    </row>
    <row r="37" spans="1:16" x14ac:dyDescent="0.25">
      <c r="A37" t="s">
        <v>2388</v>
      </c>
      <c r="B37">
        <v>14</v>
      </c>
      <c r="C37">
        <v>235</v>
      </c>
      <c r="D37">
        <v>2</v>
      </c>
      <c r="E37">
        <v>421</v>
      </c>
      <c r="F37">
        <v>5532</v>
      </c>
      <c r="G37">
        <v>12</v>
      </c>
      <c r="H37">
        <v>394</v>
      </c>
      <c r="I37">
        <v>140</v>
      </c>
      <c r="K37">
        <f t="shared" si="4"/>
        <v>-3.2039501287241263</v>
      </c>
      <c r="L37">
        <f t="shared" si="5"/>
        <v>-6.4263123982227306</v>
      </c>
      <c r="M37">
        <f t="shared" si="6"/>
        <v>-3.0950895181792202</v>
      </c>
      <c r="N37">
        <f t="shared" si="3"/>
        <v>-3.0950895181792202</v>
      </c>
      <c r="P37">
        <v>2</v>
      </c>
    </row>
    <row r="38" spans="1:16" x14ac:dyDescent="0.25">
      <c r="A38" t="s">
        <v>2389</v>
      </c>
      <c r="B38">
        <v>21</v>
      </c>
      <c r="C38">
        <v>212</v>
      </c>
      <c r="D38">
        <v>6</v>
      </c>
      <c r="E38">
        <v>352</v>
      </c>
      <c r="F38">
        <v>5609</v>
      </c>
      <c r="G38">
        <v>30</v>
      </c>
      <c r="H38">
        <v>473</v>
      </c>
      <c r="I38">
        <v>232</v>
      </c>
      <c r="K38">
        <f t="shared" si="4"/>
        <v>-5.7320131316461209</v>
      </c>
      <c r="L38">
        <f t="shared" si="5"/>
        <v>-0.86960641234632163</v>
      </c>
      <c r="M38">
        <f t="shared" si="6"/>
        <v>-6.1327833859476151</v>
      </c>
      <c r="N38" s="2">
        <f t="shared" si="3"/>
        <v>-0.86960641234632163</v>
      </c>
      <c r="P38">
        <v>0</v>
      </c>
    </row>
    <row r="39" spans="1:16" x14ac:dyDescent="0.25">
      <c r="A39" t="s">
        <v>2390</v>
      </c>
      <c r="B39">
        <v>37</v>
      </c>
      <c r="C39">
        <v>222</v>
      </c>
      <c r="D39">
        <v>4</v>
      </c>
      <c r="E39">
        <v>417</v>
      </c>
      <c r="F39">
        <v>6045</v>
      </c>
      <c r="G39">
        <v>18</v>
      </c>
      <c r="H39">
        <v>485</v>
      </c>
      <c r="I39">
        <v>221</v>
      </c>
      <c r="K39">
        <f t="shared" si="4"/>
        <v>-5.0799254740410476</v>
      </c>
      <c r="L39">
        <f t="shared" si="5"/>
        <v>-2.7700131631168201</v>
      </c>
      <c r="M39">
        <f t="shared" si="6"/>
        <v>-4.3504039751753538</v>
      </c>
      <c r="N39" s="2">
        <f t="shared" si="3"/>
        <v>-2.7700131631168201</v>
      </c>
      <c r="P39">
        <v>0</v>
      </c>
    </row>
    <row r="40" spans="1:16" x14ac:dyDescent="0.25">
      <c r="A40" t="s">
        <v>2391</v>
      </c>
      <c r="B40">
        <v>15</v>
      </c>
      <c r="C40">
        <v>328</v>
      </c>
      <c r="D40">
        <v>9</v>
      </c>
      <c r="E40">
        <v>556</v>
      </c>
      <c r="F40">
        <v>6392</v>
      </c>
      <c r="G40">
        <v>31</v>
      </c>
      <c r="H40">
        <v>719</v>
      </c>
      <c r="I40">
        <v>280</v>
      </c>
      <c r="K40">
        <f t="shared" si="4"/>
        <v>-3.3945840091353769</v>
      </c>
      <c r="L40">
        <f t="shared" si="5"/>
        <v>-3.0668457818453234</v>
      </c>
      <c r="M40">
        <f t="shared" si="6"/>
        <v>-3.9401540826879362</v>
      </c>
      <c r="N40" s="2">
        <f t="shared" si="3"/>
        <v>-3.0668457818453234</v>
      </c>
      <c r="P40">
        <v>0</v>
      </c>
    </row>
    <row r="41" spans="1:16" x14ac:dyDescent="0.25">
      <c r="A41" s="1" t="s">
        <v>2392</v>
      </c>
      <c r="B41">
        <v>9</v>
      </c>
      <c r="C41">
        <v>179</v>
      </c>
      <c r="D41">
        <v>3</v>
      </c>
      <c r="E41">
        <v>504</v>
      </c>
      <c r="F41">
        <v>5879</v>
      </c>
      <c r="G41">
        <v>24</v>
      </c>
      <c r="H41">
        <v>486</v>
      </c>
      <c r="I41">
        <v>122</v>
      </c>
      <c r="K41">
        <f t="shared" si="4"/>
        <v>-2.505015716549619</v>
      </c>
      <c r="L41">
        <f t="shared" si="5"/>
        <v>-3.066433901199245</v>
      </c>
      <c r="M41" s="9">
        <f t="shared" si="6"/>
        <v>0.7245760099896934</v>
      </c>
      <c r="N41" s="1">
        <f t="shared" si="3"/>
        <v>0.7245760099896934</v>
      </c>
      <c r="P41">
        <v>1</v>
      </c>
    </row>
    <row r="42" spans="1:16" x14ac:dyDescent="0.25">
      <c r="A42" t="s">
        <v>2393</v>
      </c>
      <c r="B42">
        <v>22</v>
      </c>
      <c r="C42">
        <v>93</v>
      </c>
      <c r="D42">
        <v>5</v>
      </c>
      <c r="E42">
        <v>354</v>
      </c>
      <c r="F42">
        <v>4472</v>
      </c>
      <c r="G42">
        <v>26</v>
      </c>
      <c r="H42">
        <v>392</v>
      </c>
      <c r="I42">
        <v>128</v>
      </c>
      <c r="K42">
        <f t="shared" si="4"/>
        <v>-1.7262712614086952</v>
      </c>
      <c r="L42">
        <f t="shared" si="5"/>
        <v>4.5714884821687694</v>
      </c>
      <c r="M42">
        <f t="shared" si="6"/>
        <v>-6.0173004955615284E-2</v>
      </c>
      <c r="N42">
        <f t="shared" si="3"/>
        <v>4.5714884821687694</v>
      </c>
      <c r="P42">
        <v>2</v>
      </c>
    </row>
    <row r="43" spans="1:16" x14ac:dyDescent="0.25">
      <c r="A43" t="s">
        <v>2394</v>
      </c>
      <c r="B43">
        <v>17</v>
      </c>
      <c r="C43">
        <v>117</v>
      </c>
      <c r="D43">
        <v>2</v>
      </c>
      <c r="E43">
        <v>432</v>
      </c>
      <c r="F43">
        <v>5567</v>
      </c>
      <c r="G43">
        <v>24</v>
      </c>
      <c r="H43">
        <v>520</v>
      </c>
      <c r="I43">
        <v>135</v>
      </c>
      <c r="K43">
        <f t="shared" si="4"/>
        <v>-3.4742176587176141</v>
      </c>
      <c r="L43">
        <f t="shared" si="5"/>
        <v>-0.13760895102109671</v>
      </c>
      <c r="M43">
        <f t="shared" si="6"/>
        <v>0.8386019633114028</v>
      </c>
      <c r="N43">
        <f t="shared" si="3"/>
        <v>0.8386019633114028</v>
      </c>
      <c r="P43">
        <v>2</v>
      </c>
    </row>
    <row r="44" spans="1:16" x14ac:dyDescent="0.25">
      <c r="A44" t="s">
        <v>2395</v>
      </c>
      <c r="B44">
        <v>12</v>
      </c>
      <c r="C44">
        <v>116</v>
      </c>
      <c r="D44">
        <v>7</v>
      </c>
      <c r="E44">
        <v>330</v>
      </c>
      <c r="F44">
        <v>4376</v>
      </c>
      <c r="G44">
        <v>15</v>
      </c>
      <c r="H44">
        <v>318</v>
      </c>
      <c r="I44">
        <v>85</v>
      </c>
      <c r="K44">
        <f t="shared" si="4"/>
        <v>-1.8192172772650457</v>
      </c>
      <c r="L44">
        <f t="shared" si="5"/>
        <v>2.829536223236321</v>
      </c>
      <c r="M44">
        <f t="shared" si="6"/>
        <v>-0.62564479902963122</v>
      </c>
      <c r="N44">
        <f t="shared" si="3"/>
        <v>2.829536223236321</v>
      </c>
      <c r="P44">
        <v>2</v>
      </c>
    </row>
    <row r="45" spans="1:16" x14ac:dyDescent="0.25">
      <c r="A45" t="s">
        <v>2396</v>
      </c>
      <c r="B45">
        <v>5</v>
      </c>
      <c r="C45">
        <v>144</v>
      </c>
      <c r="D45">
        <v>0</v>
      </c>
      <c r="E45">
        <v>394</v>
      </c>
      <c r="F45">
        <v>4258</v>
      </c>
      <c r="G45">
        <v>21</v>
      </c>
      <c r="H45">
        <v>303</v>
      </c>
      <c r="I45">
        <v>89</v>
      </c>
      <c r="K45">
        <f t="shared" si="4"/>
        <v>0.67821386107523107</v>
      </c>
      <c r="L45">
        <f t="shared" si="5"/>
        <v>-7.4140434097017689</v>
      </c>
      <c r="M45">
        <f t="shared" si="6"/>
        <v>9.8862594021685624E-2</v>
      </c>
      <c r="N45">
        <f t="shared" si="3"/>
        <v>0.67821386107523107</v>
      </c>
      <c r="P45">
        <v>2</v>
      </c>
    </row>
    <row r="46" spans="1:16" x14ac:dyDescent="0.25">
      <c r="A46" t="s">
        <v>2397</v>
      </c>
      <c r="B46">
        <v>6</v>
      </c>
      <c r="C46">
        <v>174</v>
      </c>
      <c r="D46">
        <v>2</v>
      </c>
      <c r="E46">
        <v>443</v>
      </c>
      <c r="F46">
        <v>4966</v>
      </c>
      <c r="G46">
        <v>21</v>
      </c>
      <c r="H46">
        <v>329</v>
      </c>
      <c r="I46">
        <v>137</v>
      </c>
      <c r="K46">
        <f t="shared" si="4"/>
        <v>-0.60349765170535807</v>
      </c>
      <c r="L46">
        <f t="shared" si="5"/>
        <v>-3.699495298600004</v>
      </c>
      <c r="M46">
        <f t="shared" si="6"/>
        <v>-0.92425273499035931</v>
      </c>
      <c r="N46" s="2">
        <f t="shared" si="3"/>
        <v>-0.60349765170535807</v>
      </c>
      <c r="P46">
        <v>0</v>
      </c>
    </row>
    <row r="47" spans="1:16" x14ac:dyDescent="0.25">
      <c r="A47" t="s">
        <v>2398</v>
      </c>
      <c r="B47">
        <v>21</v>
      </c>
      <c r="C47">
        <v>143</v>
      </c>
      <c r="D47">
        <v>4</v>
      </c>
      <c r="E47">
        <v>413</v>
      </c>
      <c r="F47">
        <v>5148</v>
      </c>
      <c r="G47">
        <v>25</v>
      </c>
      <c r="H47">
        <v>350</v>
      </c>
      <c r="I47">
        <v>119</v>
      </c>
      <c r="K47">
        <f t="shared" si="4"/>
        <v>-2.0694705954243711</v>
      </c>
      <c r="L47">
        <f t="shared" si="5"/>
        <v>-0.17288141193470352</v>
      </c>
      <c r="M47">
        <f t="shared" si="6"/>
        <v>-0.2615978144412594</v>
      </c>
      <c r="N47" s="2">
        <f t="shared" si="3"/>
        <v>-0.17288141193470352</v>
      </c>
      <c r="P47">
        <v>0</v>
      </c>
    </row>
    <row r="48" spans="1:16" x14ac:dyDescent="0.25">
      <c r="A48" t="s">
        <v>2399</v>
      </c>
      <c r="B48">
        <v>10</v>
      </c>
      <c r="C48">
        <v>165</v>
      </c>
      <c r="D48">
        <v>4</v>
      </c>
      <c r="E48">
        <v>389</v>
      </c>
      <c r="F48">
        <v>4918</v>
      </c>
      <c r="G48">
        <v>23</v>
      </c>
      <c r="H48">
        <v>323</v>
      </c>
      <c r="I48">
        <v>120</v>
      </c>
      <c r="K48">
        <f t="shared" si="4"/>
        <v>-1.8758762643551137</v>
      </c>
      <c r="L48">
        <f t="shared" si="5"/>
        <v>-1.4565545512678817</v>
      </c>
      <c r="M48">
        <f t="shared" si="6"/>
        <v>-1.6704739492967295</v>
      </c>
      <c r="N48" s="2">
        <f t="shared" si="3"/>
        <v>-1.4565545512678817</v>
      </c>
      <c r="P48">
        <v>0</v>
      </c>
    </row>
    <row r="49" spans="1:16" x14ac:dyDescent="0.25">
      <c r="A49" t="s">
        <v>2400</v>
      </c>
      <c r="B49">
        <v>16</v>
      </c>
      <c r="C49">
        <v>154</v>
      </c>
      <c r="D49">
        <v>4</v>
      </c>
      <c r="E49">
        <v>470</v>
      </c>
      <c r="F49">
        <v>5392</v>
      </c>
      <c r="G49">
        <v>61</v>
      </c>
      <c r="H49">
        <v>481</v>
      </c>
      <c r="I49">
        <v>153</v>
      </c>
      <c r="K49">
        <f t="shared" si="4"/>
        <v>-1.8845758967073145</v>
      </c>
      <c r="L49">
        <f t="shared" si="5"/>
        <v>-0.26206587681241622</v>
      </c>
      <c r="M49">
        <f t="shared" si="6"/>
        <v>-8.2974697537707698E-5</v>
      </c>
      <c r="N49" s="2">
        <f t="shared" si="3"/>
        <v>-8.2974697537707698E-5</v>
      </c>
      <c r="P49">
        <v>0</v>
      </c>
    </row>
    <row r="50" spans="1:16" x14ac:dyDescent="0.25">
      <c r="A50" s="1" t="s">
        <v>2401</v>
      </c>
      <c r="B50">
        <v>15</v>
      </c>
      <c r="C50">
        <v>132</v>
      </c>
      <c r="D50">
        <v>6</v>
      </c>
      <c r="E50">
        <v>357</v>
      </c>
      <c r="F50">
        <v>5607</v>
      </c>
      <c r="G50">
        <v>67</v>
      </c>
      <c r="H50">
        <v>472</v>
      </c>
      <c r="I50">
        <v>192</v>
      </c>
      <c r="K50">
        <f t="shared" si="4"/>
        <v>-5.5651870618760215</v>
      </c>
      <c r="L50">
        <f t="shared" si="5"/>
        <v>3.0235066720847961</v>
      </c>
      <c r="M50">
        <f t="shared" si="6"/>
        <v>-2.9754867310616575</v>
      </c>
      <c r="N50" s="1">
        <f t="shared" si="3"/>
        <v>3.0235066720847961</v>
      </c>
      <c r="P50">
        <v>1</v>
      </c>
    </row>
    <row r="51" spans="1:16" x14ac:dyDescent="0.25">
      <c r="A51" t="s">
        <v>2402</v>
      </c>
      <c r="B51">
        <v>9</v>
      </c>
      <c r="C51">
        <v>91</v>
      </c>
      <c r="D51">
        <v>4</v>
      </c>
      <c r="E51">
        <v>314</v>
      </c>
      <c r="F51">
        <v>4003</v>
      </c>
      <c r="G51">
        <v>19</v>
      </c>
      <c r="H51">
        <v>282</v>
      </c>
      <c r="I51">
        <v>102</v>
      </c>
      <c r="K51">
        <f t="shared" si="4"/>
        <v>-0.75353006223447405</v>
      </c>
      <c r="L51">
        <f t="shared" si="5"/>
        <v>3.4977193823476842</v>
      </c>
      <c r="M51">
        <f t="shared" si="6"/>
        <v>-0.55415158412864329</v>
      </c>
      <c r="N51">
        <f t="shared" si="3"/>
        <v>3.4977193823476842</v>
      </c>
      <c r="P51">
        <v>2</v>
      </c>
    </row>
    <row r="52" spans="1:16" x14ac:dyDescent="0.25">
      <c r="A52" t="s">
        <v>2403</v>
      </c>
      <c r="B52">
        <v>10</v>
      </c>
      <c r="C52">
        <v>87</v>
      </c>
      <c r="D52">
        <v>2</v>
      </c>
      <c r="E52">
        <v>207</v>
      </c>
      <c r="F52">
        <v>3378</v>
      </c>
      <c r="G52">
        <v>13</v>
      </c>
      <c r="H52">
        <v>280</v>
      </c>
      <c r="I52">
        <v>102</v>
      </c>
      <c r="K52">
        <f t="shared" si="4"/>
        <v>-2.6441338724672194</v>
      </c>
      <c r="L52">
        <f t="shared" si="5"/>
        <v>1.8252721061304253</v>
      </c>
      <c r="M52">
        <f t="shared" si="6"/>
        <v>-4.8651999798463059</v>
      </c>
      <c r="N52">
        <f t="shared" si="3"/>
        <v>1.8252721061304253</v>
      </c>
      <c r="P52">
        <v>2</v>
      </c>
    </row>
    <row r="53" spans="1:16" x14ac:dyDescent="0.25">
      <c r="A53" t="s">
        <v>2404</v>
      </c>
      <c r="B53">
        <v>10</v>
      </c>
      <c r="C53">
        <v>162</v>
      </c>
      <c r="D53">
        <v>4</v>
      </c>
      <c r="E53">
        <v>380</v>
      </c>
      <c r="F53">
        <v>5701</v>
      </c>
      <c r="G53">
        <v>30</v>
      </c>
      <c r="H53">
        <v>432</v>
      </c>
      <c r="I53">
        <v>149</v>
      </c>
      <c r="K53">
        <f t="shared" si="4"/>
        <v>-4.9877385928989746</v>
      </c>
      <c r="L53">
        <f t="shared" si="5"/>
        <v>-0.78566927406298603</v>
      </c>
      <c r="M53">
        <f t="shared" si="6"/>
        <v>-2.5183067478372649</v>
      </c>
      <c r="N53">
        <f t="shared" si="3"/>
        <v>-0.78566927406298603</v>
      </c>
      <c r="P53">
        <v>2</v>
      </c>
    </row>
    <row r="54" spans="1:16" x14ac:dyDescent="0.25">
      <c r="A54" s="1" t="s">
        <v>2405</v>
      </c>
      <c r="B54">
        <v>15</v>
      </c>
      <c r="C54">
        <v>197</v>
      </c>
      <c r="D54">
        <v>6</v>
      </c>
      <c r="E54">
        <v>669</v>
      </c>
      <c r="F54">
        <v>7532</v>
      </c>
      <c r="G54">
        <v>60</v>
      </c>
      <c r="H54">
        <v>499</v>
      </c>
      <c r="I54">
        <v>212</v>
      </c>
      <c r="K54">
        <f t="shared" si="4"/>
        <v>-3.3426348513846129</v>
      </c>
      <c r="L54">
        <f t="shared" si="5"/>
        <v>-0.40122888831298731</v>
      </c>
      <c r="M54" s="9">
        <f t="shared" si="6"/>
        <v>1.6344663115578264</v>
      </c>
      <c r="N54" s="1">
        <f t="shared" si="3"/>
        <v>1.6344663115578264</v>
      </c>
      <c r="P54">
        <v>1</v>
      </c>
    </row>
    <row r="55" spans="1:16" x14ac:dyDescent="0.25">
      <c r="A55" t="s">
        <v>2406</v>
      </c>
      <c r="B55">
        <v>14</v>
      </c>
      <c r="C55">
        <v>193</v>
      </c>
      <c r="D55">
        <v>9</v>
      </c>
      <c r="E55">
        <v>338</v>
      </c>
      <c r="F55">
        <v>5643</v>
      </c>
      <c r="G55">
        <v>28</v>
      </c>
      <c r="H55">
        <v>451</v>
      </c>
      <c r="I55">
        <v>149</v>
      </c>
      <c r="K55">
        <f t="shared" si="4"/>
        <v>-6.2035211272587372</v>
      </c>
      <c r="L55">
        <f t="shared" si="5"/>
        <v>0.40822771087019483</v>
      </c>
      <c r="M55">
        <f t="shared" si="6"/>
        <v>-4.6968588971668481</v>
      </c>
      <c r="N55">
        <f t="shared" si="3"/>
        <v>0.40822771087019483</v>
      </c>
      <c r="P55">
        <v>2</v>
      </c>
    </row>
    <row r="56" spans="1:16" x14ac:dyDescent="0.25">
      <c r="A56" t="s">
        <v>2407</v>
      </c>
      <c r="B56">
        <v>13</v>
      </c>
      <c r="C56">
        <v>153</v>
      </c>
      <c r="D56">
        <v>6</v>
      </c>
      <c r="E56">
        <v>347</v>
      </c>
      <c r="F56">
        <v>5548</v>
      </c>
      <c r="G56">
        <v>21</v>
      </c>
      <c r="H56">
        <v>417</v>
      </c>
      <c r="I56">
        <v>129</v>
      </c>
      <c r="K56">
        <f t="shared" si="4"/>
        <v>-5.5079766544486208</v>
      </c>
      <c r="L56">
        <f t="shared" si="5"/>
        <v>0.76026640511476096</v>
      </c>
      <c r="M56">
        <f t="shared" si="6"/>
        <v>-2.7730307043360582</v>
      </c>
      <c r="N56">
        <f t="shared" si="3"/>
        <v>0.76026640511476096</v>
      </c>
      <c r="P56">
        <v>2</v>
      </c>
    </row>
    <row r="57" spans="1:16" x14ac:dyDescent="0.25">
      <c r="A57" t="s">
        <v>2408</v>
      </c>
      <c r="B57">
        <v>12</v>
      </c>
      <c r="C57">
        <v>134</v>
      </c>
      <c r="D57">
        <v>1</v>
      </c>
      <c r="E57">
        <v>310</v>
      </c>
      <c r="F57">
        <v>4700</v>
      </c>
      <c r="G57">
        <v>25</v>
      </c>
      <c r="H57">
        <v>359</v>
      </c>
      <c r="I57">
        <v>109</v>
      </c>
      <c r="K57">
        <f t="shared" si="4"/>
        <v>-3.8576425830506667</v>
      </c>
      <c r="L57">
        <f t="shared" si="5"/>
        <v>-3.4916392722589222</v>
      </c>
      <c r="M57">
        <f t="shared" si="6"/>
        <v>-2.8113326102605587</v>
      </c>
      <c r="N57">
        <f t="shared" si="3"/>
        <v>-2.8113326102605587</v>
      </c>
      <c r="P57">
        <v>2</v>
      </c>
    </row>
    <row r="58" spans="1:16" x14ac:dyDescent="0.25">
      <c r="A58" t="s">
        <v>2409</v>
      </c>
      <c r="B58">
        <v>10</v>
      </c>
      <c r="C58">
        <v>138</v>
      </c>
      <c r="D58">
        <v>13</v>
      </c>
      <c r="E58">
        <v>461</v>
      </c>
      <c r="F58">
        <v>6505</v>
      </c>
      <c r="G58">
        <v>92</v>
      </c>
      <c r="H58">
        <v>463</v>
      </c>
      <c r="I58">
        <v>230</v>
      </c>
      <c r="K58">
        <f t="shared" si="4"/>
        <v>-5.0570867971203359</v>
      </c>
      <c r="L58">
        <f t="shared" si="5"/>
        <v>5.8442283243368927</v>
      </c>
      <c r="M58">
        <f t="shared" si="6"/>
        <v>-0.95094500796217218</v>
      </c>
      <c r="N58" s="1">
        <f t="shared" si="3"/>
        <v>5.8442283243368927</v>
      </c>
      <c r="P58">
        <v>2</v>
      </c>
    </row>
    <row r="59" spans="1:16" x14ac:dyDescent="0.25">
      <c r="A59" t="s">
        <v>2410</v>
      </c>
      <c r="B59">
        <v>7</v>
      </c>
      <c r="C59">
        <v>109</v>
      </c>
      <c r="D59">
        <v>4</v>
      </c>
      <c r="E59">
        <v>316</v>
      </c>
      <c r="F59">
        <v>4340</v>
      </c>
      <c r="G59">
        <v>34</v>
      </c>
      <c r="H59">
        <v>357</v>
      </c>
      <c r="I59">
        <v>131</v>
      </c>
      <c r="K59">
        <f t="shared" si="4"/>
        <v>-2.3599567551015976</v>
      </c>
      <c r="L59">
        <f t="shared" si="5"/>
        <v>2.4879593262776751</v>
      </c>
      <c r="M59">
        <f t="shared" si="6"/>
        <v>-2.1555014526004772</v>
      </c>
      <c r="N59">
        <f t="shared" si="3"/>
        <v>2.4879593262776751</v>
      </c>
      <c r="P59">
        <v>2</v>
      </c>
    </row>
    <row r="60" spans="1:16" x14ac:dyDescent="0.25">
      <c r="A60" t="s">
        <v>2411</v>
      </c>
      <c r="B60">
        <v>12</v>
      </c>
      <c r="C60">
        <v>116</v>
      </c>
      <c r="D60">
        <v>0</v>
      </c>
      <c r="E60">
        <v>331</v>
      </c>
      <c r="F60">
        <v>5115</v>
      </c>
      <c r="G60">
        <v>21</v>
      </c>
      <c r="H60">
        <v>348</v>
      </c>
      <c r="I60">
        <v>129</v>
      </c>
      <c r="K60">
        <f t="shared" si="4"/>
        <v>-4.4325458349995897</v>
      </c>
      <c r="L60">
        <f t="shared" si="5"/>
        <v>-4.6064265640131392</v>
      </c>
      <c r="M60">
        <f t="shared" si="6"/>
        <v>-1.9061953583997848</v>
      </c>
      <c r="N60">
        <f t="shared" si="3"/>
        <v>-1.9061953583997848</v>
      </c>
      <c r="P60">
        <v>2</v>
      </c>
    </row>
    <row r="61" spans="1:16" x14ac:dyDescent="0.25">
      <c r="A61" s="1" t="s">
        <v>2412</v>
      </c>
      <c r="B61">
        <v>6</v>
      </c>
      <c r="C61">
        <v>186</v>
      </c>
      <c r="D61">
        <v>10</v>
      </c>
      <c r="E61">
        <v>593</v>
      </c>
      <c r="F61">
        <v>5900</v>
      </c>
      <c r="G61">
        <v>63</v>
      </c>
      <c r="H61">
        <v>474</v>
      </c>
      <c r="I61">
        <v>177</v>
      </c>
      <c r="K61">
        <f t="shared" si="4"/>
        <v>-0.68635341462523325</v>
      </c>
      <c r="L61">
        <f t="shared" si="5"/>
        <v>1.5346022130334607</v>
      </c>
      <c r="M61">
        <f t="shared" si="6"/>
        <v>1.1579030330138593</v>
      </c>
      <c r="N61" s="1">
        <f t="shared" si="3"/>
        <v>1.5346022130334607</v>
      </c>
      <c r="P61">
        <v>1</v>
      </c>
    </row>
    <row r="62" spans="1:16" x14ac:dyDescent="0.25">
      <c r="A62" t="s">
        <v>2413</v>
      </c>
      <c r="B62">
        <v>16</v>
      </c>
      <c r="C62">
        <v>193</v>
      </c>
      <c r="D62">
        <v>2</v>
      </c>
      <c r="E62">
        <v>428</v>
      </c>
      <c r="F62">
        <v>7282</v>
      </c>
      <c r="G62">
        <v>61</v>
      </c>
      <c r="H62">
        <v>542</v>
      </c>
      <c r="I62">
        <v>218</v>
      </c>
      <c r="K62">
        <f t="shared" si="4"/>
        <v>-7.9714665769593527</v>
      </c>
      <c r="L62">
        <f t="shared" si="5"/>
        <v>-3.5710894507953928</v>
      </c>
      <c r="M62">
        <f t="shared" si="6"/>
        <v>-3.3015789263858331</v>
      </c>
      <c r="N62">
        <f t="shared" si="3"/>
        <v>-3.3015789263858331</v>
      </c>
      <c r="P62">
        <v>2</v>
      </c>
    </row>
    <row r="63" spans="1:16" x14ac:dyDescent="0.25">
      <c r="A63" t="s">
        <v>2414</v>
      </c>
      <c r="B63">
        <v>12</v>
      </c>
      <c r="C63">
        <v>164</v>
      </c>
      <c r="D63">
        <v>1</v>
      </c>
      <c r="E63">
        <v>330</v>
      </c>
      <c r="F63">
        <v>5831</v>
      </c>
      <c r="G63">
        <v>28</v>
      </c>
      <c r="H63">
        <v>397</v>
      </c>
      <c r="I63">
        <v>171</v>
      </c>
      <c r="K63">
        <f t="shared" si="4"/>
        <v>-6.7871218267410516</v>
      </c>
      <c r="L63">
        <f t="shared" si="5"/>
        <v>-4.280284999741566</v>
      </c>
      <c r="M63">
        <f t="shared" si="6"/>
        <v>-4.5656075045852482</v>
      </c>
      <c r="N63">
        <f t="shared" si="3"/>
        <v>-4.280284999741566</v>
      </c>
      <c r="P63">
        <v>2</v>
      </c>
    </row>
    <row r="64" spans="1:16" x14ac:dyDescent="0.25">
      <c r="A64" t="s">
        <v>2415</v>
      </c>
      <c r="B64">
        <v>10</v>
      </c>
      <c r="C64">
        <v>153</v>
      </c>
      <c r="D64">
        <v>5</v>
      </c>
      <c r="E64">
        <v>413</v>
      </c>
      <c r="F64">
        <v>5250</v>
      </c>
      <c r="G64">
        <v>15</v>
      </c>
      <c r="H64">
        <v>393</v>
      </c>
      <c r="I64">
        <v>153</v>
      </c>
      <c r="K64">
        <f t="shared" si="4"/>
        <v>-2.574866880031168</v>
      </c>
      <c r="L64">
        <f t="shared" si="5"/>
        <v>0.53407457461460872</v>
      </c>
      <c r="M64">
        <f t="shared" si="6"/>
        <v>-1.3952963749257243</v>
      </c>
      <c r="N64">
        <f t="shared" si="3"/>
        <v>0.53407457461460872</v>
      </c>
      <c r="P64">
        <v>2</v>
      </c>
    </row>
    <row r="65" spans="1:16" x14ac:dyDescent="0.25">
      <c r="A65" t="s">
        <v>2416</v>
      </c>
      <c r="B65">
        <v>8</v>
      </c>
      <c r="C65">
        <v>133</v>
      </c>
      <c r="D65">
        <v>0</v>
      </c>
      <c r="E65">
        <v>331</v>
      </c>
      <c r="F65">
        <v>5230</v>
      </c>
      <c r="G65">
        <v>15</v>
      </c>
      <c r="H65">
        <v>406</v>
      </c>
      <c r="I65">
        <v>164</v>
      </c>
      <c r="K65">
        <f t="shared" si="4"/>
        <v>-5.042884443935252</v>
      </c>
      <c r="L65">
        <f t="shared" si="5"/>
        <v>-5.2756630818350629</v>
      </c>
      <c r="M65">
        <f t="shared" si="6"/>
        <v>-3.3449661273022073</v>
      </c>
      <c r="N65">
        <f t="shared" si="3"/>
        <v>-3.3449661273022073</v>
      </c>
      <c r="P65">
        <v>2</v>
      </c>
    </row>
    <row r="66" spans="1:16" x14ac:dyDescent="0.25">
      <c r="A66" t="s">
        <v>2417</v>
      </c>
      <c r="B66">
        <v>9</v>
      </c>
      <c r="C66">
        <v>113</v>
      </c>
      <c r="D66">
        <v>6</v>
      </c>
      <c r="E66">
        <v>331</v>
      </c>
      <c r="F66">
        <v>4293</v>
      </c>
      <c r="G66">
        <v>19</v>
      </c>
      <c r="H66">
        <v>379</v>
      </c>
      <c r="I66">
        <v>126</v>
      </c>
      <c r="K66">
        <f t="shared" si="4"/>
        <v>-1.7674146548417928</v>
      </c>
      <c r="L66">
        <f t="shared" si="5"/>
        <v>3.4366347964242356</v>
      </c>
      <c r="M66">
        <f t="shared" si="6"/>
        <v>-1.7023489138930596</v>
      </c>
      <c r="N66" s="1">
        <f t="shared" ref="N66:N99" si="7">MAX(K66:M66)</f>
        <v>3.4366347964242356</v>
      </c>
      <c r="P66">
        <v>2</v>
      </c>
    </row>
    <row r="67" spans="1:16" x14ac:dyDescent="0.25">
      <c r="A67" t="s">
        <v>2418</v>
      </c>
      <c r="B67">
        <v>19</v>
      </c>
      <c r="C67">
        <v>113</v>
      </c>
      <c r="D67">
        <v>4</v>
      </c>
      <c r="E67">
        <v>329</v>
      </c>
      <c r="F67">
        <v>4469</v>
      </c>
      <c r="G67">
        <v>23</v>
      </c>
      <c r="H67">
        <v>452</v>
      </c>
      <c r="I67">
        <v>216</v>
      </c>
      <c r="K67">
        <f t="shared" ref="K67:K99" si="8">25.7352 +11.4885*LN(E67/10+1) -16.3554*LN(F67/100+1) -1.6889*LN(H67/10+1)</f>
        <v>-2.767933435926401</v>
      </c>
      <c r="L67">
        <f t="shared" ref="L67:L99" si="9">8.5694 -9.6995*LN(C67/10+1) +4.0413*LN(D67+1) +2.342*LN(I67+1)</f>
        <v>3.3314829920726634</v>
      </c>
      <c r="M67">
        <f t="shared" ref="M67:M99" si="10">-12.6727 -5.3787*LN(C67/10+1) +11.2971*LN(E67/10+1) -3.1795*LN(I67+1)</f>
        <v>-3.4720934291117871</v>
      </c>
      <c r="N67">
        <f t="shared" si="7"/>
        <v>3.3314829920726634</v>
      </c>
      <c r="P67">
        <v>2</v>
      </c>
    </row>
    <row r="68" spans="1:16" x14ac:dyDescent="0.25">
      <c r="A68" s="1" t="s">
        <v>2419</v>
      </c>
      <c r="B68">
        <v>12</v>
      </c>
      <c r="C68">
        <v>138</v>
      </c>
      <c r="D68">
        <v>3</v>
      </c>
      <c r="E68">
        <v>373</v>
      </c>
      <c r="F68">
        <v>5579</v>
      </c>
      <c r="G68">
        <v>21</v>
      </c>
      <c r="H68">
        <v>425</v>
      </c>
      <c r="I68">
        <v>170</v>
      </c>
      <c r="K68">
        <f t="shared" si="8"/>
        <v>-4.821217512470005</v>
      </c>
      <c r="L68">
        <f t="shared" si="9"/>
        <v>7.7071111043753859E-2</v>
      </c>
      <c r="M68">
        <f t="shared" si="10"/>
        <v>-2.3311984728985351</v>
      </c>
      <c r="N68" s="1">
        <f t="shared" si="7"/>
        <v>7.7071111043753859E-2</v>
      </c>
      <c r="P68">
        <v>1</v>
      </c>
    </row>
    <row r="69" spans="1:16" x14ac:dyDescent="0.25">
      <c r="A69" t="s">
        <v>2420</v>
      </c>
      <c r="B69">
        <v>19</v>
      </c>
      <c r="C69">
        <v>159</v>
      </c>
      <c r="D69">
        <v>3</v>
      </c>
      <c r="E69">
        <v>357</v>
      </c>
      <c r="F69">
        <v>5335</v>
      </c>
      <c r="G69">
        <v>23</v>
      </c>
      <c r="H69">
        <v>448</v>
      </c>
      <c r="I69">
        <v>208</v>
      </c>
      <c r="K69">
        <f t="shared" si="8"/>
        <v>-4.6802274837172524</v>
      </c>
      <c r="L69">
        <f t="shared" si="9"/>
        <v>-0.73995025620520138</v>
      </c>
      <c r="M69">
        <f t="shared" si="10"/>
        <v>-4.1649942527975234</v>
      </c>
      <c r="N69">
        <f t="shared" si="7"/>
        <v>-0.73995025620520138</v>
      </c>
      <c r="P69">
        <v>2</v>
      </c>
    </row>
    <row r="70" spans="1:16" x14ac:dyDescent="0.25">
      <c r="A70" t="s">
        <v>2421</v>
      </c>
      <c r="B70">
        <v>12</v>
      </c>
      <c r="C70">
        <v>178</v>
      </c>
      <c r="D70">
        <v>5</v>
      </c>
      <c r="E70">
        <v>359</v>
      </c>
      <c r="F70">
        <v>5066</v>
      </c>
      <c r="G70">
        <v>15</v>
      </c>
      <c r="H70">
        <v>486</v>
      </c>
      <c r="I70">
        <v>180</v>
      </c>
      <c r="K70">
        <f t="shared" si="8"/>
        <v>-3.9221929357107941</v>
      </c>
      <c r="L70">
        <f t="shared" si="9"/>
        <v>-0.47162711875744812</v>
      </c>
      <c r="M70">
        <f t="shared" si="10"/>
        <v>-4.2193305433688586</v>
      </c>
      <c r="N70">
        <f t="shared" si="7"/>
        <v>-0.47162711875744812</v>
      </c>
      <c r="P70">
        <v>2</v>
      </c>
    </row>
    <row r="71" spans="1:16" x14ac:dyDescent="0.25">
      <c r="A71" t="s">
        <v>2422</v>
      </c>
      <c r="B71">
        <v>15</v>
      </c>
      <c r="C71">
        <v>170</v>
      </c>
      <c r="D71">
        <v>6</v>
      </c>
      <c r="E71">
        <v>384</v>
      </c>
      <c r="F71">
        <v>5536</v>
      </c>
      <c r="G71">
        <v>13</v>
      </c>
      <c r="H71">
        <v>486</v>
      </c>
      <c r="I71">
        <v>211</v>
      </c>
      <c r="K71">
        <f t="shared" si="8"/>
        <v>-4.5932339237391746</v>
      </c>
      <c r="L71">
        <f t="shared" si="9"/>
        <v>0.94337087494524319</v>
      </c>
      <c r="M71">
        <f t="shared" si="10"/>
        <v>-3.747508831149112</v>
      </c>
      <c r="N71">
        <f t="shared" si="7"/>
        <v>0.94337087494524319</v>
      </c>
      <c r="P71">
        <v>2</v>
      </c>
    </row>
    <row r="72" spans="1:16" x14ac:dyDescent="0.25">
      <c r="A72" t="s">
        <v>2423</v>
      </c>
      <c r="B72">
        <v>7</v>
      </c>
      <c r="C72">
        <v>185</v>
      </c>
      <c r="D72">
        <v>3</v>
      </c>
      <c r="E72">
        <v>450</v>
      </c>
      <c r="F72">
        <v>4333</v>
      </c>
      <c r="G72">
        <v>45</v>
      </c>
      <c r="H72">
        <v>369</v>
      </c>
      <c r="I72">
        <v>149</v>
      </c>
      <c r="K72" s="9">
        <f t="shared" si="8"/>
        <v>1.5673348202792869</v>
      </c>
      <c r="L72">
        <f t="shared" si="9"/>
        <v>-2.904795848426069</v>
      </c>
      <c r="M72">
        <f t="shared" si="10"/>
        <v>-1.3284384832618379</v>
      </c>
      <c r="N72" s="1">
        <f t="shared" si="7"/>
        <v>1.5673348202792869</v>
      </c>
      <c r="P72">
        <v>2</v>
      </c>
    </row>
    <row r="73" spans="1:16" x14ac:dyDescent="0.25">
      <c r="A73" t="s">
        <v>2424</v>
      </c>
      <c r="B73">
        <v>18</v>
      </c>
      <c r="C73">
        <v>153</v>
      </c>
      <c r="D73">
        <v>2</v>
      </c>
      <c r="E73">
        <v>333</v>
      </c>
      <c r="F73">
        <v>4806</v>
      </c>
      <c r="G73">
        <v>42</v>
      </c>
      <c r="H73">
        <v>277</v>
      </c>
      <c r="I73">
        <v>96</v>
      </c>
      <c r="K73">
        <f t="shared" si="8"/>
        <v>-2.9930386219207668</v>
      </c>
      <c r="L73">
        <f t="shared" si="9"/>
        <v>-3.3497110093800959</v>
      </c>
      <c r="M73">
        <f t="shared" si="10"/>
        <v>-2.2939427409284647</v>
      </c>
      <c r="N73">
        <f t="shared" si="7"/>
        <v>-2.2939427409284647</v>
      </c>
      <c r="P73">
        <v>2</v>
      </c>
    </row>
    <row r="74" spans="1:16" x14ac:dyDescent="0.25">
      <c r="A74" t="s">
        <v>2425</v>
      </c>
      <c r="B74">
        <v>7</v>
      </c>
      <c r="C74">
        <v>109</v>
      </c>
      <c r="D74">
        <v>0</v>
      </c>
      <c r="E74">
        <v>289</v>
      </c>
      <c r="F74">
        <v>3075</v>
      </c>
      <c r="G74">
        <v>24</v>
      </c>
      <c r="H74">
        <v>251</v>
      </c>
      <c r="I74">
        <v>58</v>
      </c>
      <c r="K74">
        <f t="shared" si="8"/>
        <v>2.7071959196625617</v>
      </c>
      <c r="L74">
        <f t="shared" si="9"/>
        <v>-5.902191518312339</v>
      </c>
      <c r="M74">
        <f t="shared" si="10"/>
        <v>-0.57184035672126043</v>
      </c>
      <c r="N74">
        <f t="shared" si="7"/>
        <v>2.7071959196625617</v>
      </c>
      <c r="P74">
        <v>2</v>
      </c>
    </row>
    <row r="75" spans="1:16" x14ac:dyDescent="0.25">
      <c r="A75" s="1" t="s">
        <v>2426</v>
      </c>
      <c r="B75">
        <v>16</v>
      </c>
      <c r="C75">
        <v>131</v>
      </c>
      <c r="D75">
        <v>3</v>
      </c>
      <c r="E75">
        <v>312</v>
      </c>
      <c r="F75">
        <v>4379</v>
      </c>
      <c r="G75">
        <v>49</v>
      </c>
      <c r="H75">
        <v>377</v>
      </c>
      <c r="I75">
        <v>181</v>
      </c>
      <c r="K75">
        <f t="shared" si="8"/>
        <v>-2.7344447474207616</v>
      </c>
      <c r="L75">
        <f t="shared" si="9"/>
        <v>0.69304261550036728</v>
      </c>
      <c r="M75">
        <f t="shared" si="10"/>
        <v>-4.2286674331439471</v>
      </c>
      <c r="N75" s="1">
        <f t="shared" si="7"/>
        <v>0.69304261550036728</v>
      </c>
      <c r="P75">
        <v>1</v>
      </c>
    </row>
    <row r="76" spans="1:16" x14ac:dyDescent="0.25">
      <c r="A76" t="s">
        <v>2427</v>
      </c>
      <c r="B76">
        <v>10</v>
      </c>
      <c r="C76">
        <v>107</v>
      </c>
      <c r="D76">
        <v>7</v>
      </c>
      <c r="E76">
        <v>285</v>
      </c>
      <c r="F76">
        <v>5173</v>
      </c>
      <c r="G76">
        <v>22</v>
      </c>
      <c r="H76">
        <v>296</v>
      </c>
      <c r="I76">
        <v>135</v>
      </c>
      <c r="K76">
        <f t="shared" si="8"/>
        <v>-6.0131388216888118</v>
      </c>
      <c r="L76">
        <f t="shared" si="9"/>
        <v>4.6217028737094648</v>
      </c>
      <c r="M76">
        <f t="shared" si="10"/>
        <v>-3.2880814685638473</v>
      </c>
      <c r="N76">
        <f t="shared" si="7"/>
        <v>4.6217028737094648</v>
      </c>
      <c r="P76">
        <v>2</v>
      </c>
    </row>
    <row r="77" spans="1:16" x14ac:dyDescent="0.25">
      <c r="A77" t="s">
        <v>2428</v>
      </c>
      <c r="B77">
        <v>15</v>
      </c>
      <c r="C77">
        <v>129</v>
      </c>
      <c r="D77">
        <v>4</v>
      </c>
      <c r="E77">
        <v>383</v>
      </c>
      <c r="F77">
        <v>5799</v>
      </c>
      <c r="G77">
        <v>33</v>
      </c>
      <c r="H77">
        <v>430</v>
      </c>
      <c r="I77">
        <v>193</v>
      </c>
      <c r="K77">
        <f t="shared" si="8"/>
        <v>-5.1660385610369008</v>
      </c>
      <c r="L77">
        <f t="shared" si="9"/>
        <v>1.8829394391408485</v>
      </c>
      <c r="M77">
        <f t="shared" si="10"/>
        <v>-2.1038050089996361</v>
      </c>
      <c r="N77">
        <f t="shared" si="7"/>
        <v>1.8829394391408485</v>
      </c>
      <c r="P77">
        <v>2</v>
      </c>
    </row>
    <row r="78" spans="1:16" x14ac:dyDescent="0.25">
      <c r="A78" s="1" t="s">
        <v>2429</v>
      </c>
      <c r="B78">
        <v>2</v>
      </c>
      <c r="C78">
        <v>148</v>
      </c>
      <c r="D78">
        <v>5</v>
      </c>
      <c r="E78">
        <v>398</v>
      </c>
      <c r="F78">
        <v>5921</v>
      </c>
      <c r="G78">
        <v>53</v>
      </c>
      <c r="H78">
        <v>492</v>
      </c>
      <c r="I78">
        <v>230</v>
      </c>
      <c r="K78">
        <f t="shared" si="8"/>
        <v>-5.2931506955859957</v>
      </c>
      <c r="L78">
        <f t="shared" si="9"/>
        <v>1.7858634076840598</v>
      </c>
      <c r="M78">
        <f t="shared" si="10"/>
        <v>-2.9247802331608952</v>
      </c>
      <c r="N78" s="1">
        <f t="shared" si="7"/>
        <v>1.7858634076840598</v>
      </c>
      <c r="P78">
        <v>1</v>
      </c>
    </row>
    <row r="79" spans="1:16" x14ac:dyDescent="0.25">
      <c r="A79" t="s">
        <v>2430</v>
      </c>
      <c r="B79">
        <v>9</v>
      </c>
      <c r="C79">
        <v>150</v>
      </c>
      <c r="D79">
        <v>7</v>
      </c>
      <c r="E79">
        <v>249</v>
      </c>
      <c r="F79">
        <v>5180</v>
      </c>
      <c r="G79">
        <v>32</v>
      </c>
      <c r="H79">
        <v>385</v>
      </c>
      <c r="I79">
        <v>191</v>
      </c>
      <c r="K79">
        <f t="shared" si="8"/>
        <v>-7.9612109873853978</v>
      </c>
      <c r="L79">
        <f t="shared" si="9"/>
        <v>2.3933769523150268</v>
      </c>
      <c r="M79">
        <f t="shared" si="10"/>
        <v>-7.538321253910631</v>
      </c>
      <c r="N79">
        <f t="shared" si="7"/>
        <v>2.3933769523150268</v>
      </c>
      <c r="P79">
        <v>2</v>
      </c>
    </row>
    <row r="80" spans="1:16" x14ac:dyDescent="0.25">
      <c r="A80" t="s">
        <v>2431</v>
      </c>
      <c r="B80">
        <v>13</v>
      </c>
      <c r="C80">
        <v>103</v>
      </c>
      <c r="D80">
        <v>9</v>
      </c>
      <c r="E80">
        <v>238</v>
      </c>
      <c r="F80">
        <v>3763</v>
      </c>
      <c r="G80">
        <v>16</v>
      </c>
      <c r="H80">
        <v>372</v>
      </c>
      <c r="I80">
        <v>125</v>
      </c>
      <c r="K80">
        <f t="shared" si="8"/>
        <v>-3.292516389106158</v>
      </c>
      <c r="L80">
        <f t="shared" si="9"/>
        <v>5.6820353242925972</v>
      </c>
      <c r="M80">
        <f t="shared" si="10"/>
        <v>-4.8187229097358255</v>
      </c>
      <c r="N80">
        <f t="shared" si="7"/>
        <v>5.6820353242925972</v>
      </c>
      <c r="P80">
        <v>2</v>
      </c>
    </row>
    <row r="81" spans="1:16" x14ac:dyDescent="0.25">
      <c r="A81" s="1" t="s">
        <v>2432</v>
      </c>
      <c r="B81">
        <v>6</v>
      </c>
      <c r="C81">
        <v>115</v>
      </c>
      <c r="D81">
        <v>6</v>
      </c>
      <c r="E81">
        <v>279</v>
      </c>
      <c r="F81">
        <v>4623</v>
      </c>
      <c r="G81">
        <v>60</v>
      </c>
      <c r="H81">
        <v>407</v>
      </c>
      <c r="I81">
        <v>204</v>
      </c>
      <c r="K81">
        <f t="shared" si="8"/>
        <v>-4.9702951409500882</v>
      </c>
      <c r="L81">
        <f t="shared" si="9"/>
        <v>4.4015910710514632</v>
      </c>
      <c r="M81">
        <f t="shared" si="10"/>
        <v>-5.1806920035994608</v>
      </c>
      <c r="N81" s="1">
        <f t="shared" si="7"/>
        <v>4.4015910710514632</v>
      </c>
      <c r="P81">
        <v>1</v>
      </c>
    </row>
    <row r="82" spans="1:16" x14ac:dyDescent="0.25">
      <c r="A82" s="1" t="s">
        <v>2433</v>
      </c>
      <c r="B82">
        <v>14</v>
      </c>
      <c r="C82">
        <v>120</v>
      </c>
      <c r="D82">
        <v>6</v>
      </c>
      <c r="E82">
        <v>480</v>
      </c>
      <c r="F82">
        <v>4028</v>
      </c>
      <c r="G82">
        <v>49</v>
      </c>
      <c r="H82">
        <v>446</v>
      </c>
      <c r="I82">
        <v>158</v>
      </c>
      <c r="K82">
        <f t="shared" si="8"/>
        <v>3.1466630293748219</v>
      </c>
      <c r="L82">
        <f t="shared" si="9"/>
        <v>3.426054034278847</v>
      </c>
      <c r="M82">
        <f t="shared" si="10"/>
        <v>1.38090906984797</v>
      </c>
      <c r="N82" s="1">
        <f t="shared" si="7"/>
        <v>3.426054034278847</v>
      </c>
      <c r="P82">
        <v>1</v>
      </c>
    </row>
    <row r="83" spans="1:16" x14ac:dyDescent="0.25">
      <c r="A83" t="s">
        <v>2434</v>
      </c>
      <c r="B83">
        <v>11</v>
      </c>
      <c r="C83">
        <v>120</v>
      </c>
      <c r="D83">
        <v>12</v>
      </c>
      <c r="E83">
        <v>397</v>
      </c>
      <c r="F83">
        <v>4925</v>
      </c>
      <c r="G83">
        <v>67</v>
      </c>
      <c r="H83">
        <v>443</v>
      </c>
      <c r="I83">
        <v>174</v>
      </c>
      <c r="K83">
        <f t="shared" si="8"/>
        <v>-2.1903671064846408</v>
      </c>
      <c r="L83">
        <f t="shared" si="9"/>
        <v>6.1523322965400062</v>
      </c>
      <c r="M83">
        <f t="shared" si="10"/>
        <v>-1.0206007298676703</v>
      </c>
      <c r="N83">
        <f t="shared" si="7"/>
        <v>6.1523322965400062</v>
      </c>
      <c r="P83">
        <v>2</v>
      </c>
    </row>
    <row r="84" spans="1:16" x14ac:dyDescent="0.25">
      <c r="A84" t="s">
        <v>2435</v>
      </c>
      <c r="B84">
        <v>10</v>
      </c>
      <c r="C84">
        <v>116</v>
      </c>
      <c r="D84">
        <v>6</v>
      </c>
      <c r="E84">
        <v>330</v>
      </c>
      <c r="F84">
        <v>4529</v>
      </c>
      <c r="G84">
        <v>16</v>
      </c>
      <c r="H84">
        <v>384</v>
      </c>
      <c r="I84">
        <v>125</v>
      </c>
      <c r="K84">
        <f t="shared" si="8"/>
        <v>-2.6785781652160709</v>
      </c>
      <c r="L84">
        <f t="shared" si="9"/>
        <v>3.1843866644774863</v>
      </c>
      <c r="M84">
        <f t="shared" si="10"/>
        <v>-1.8400058937438288</v>
      </c>
      <c r="N84">
        <f t="shared" si="7"/>
        <v>3.1843866644774863</v>
      </c>
      <c r="P84">
        <v>2</v>
      </c>
    </row>
    <row r="85" spans="1:16" x14ac:dyDescent="0.25">
      <c r="A85" t="s">
        <v>2436</v>
      </c>
      <c r="B85">
        <v>11</v>
      </c>
      <c r="C85">
        <v>103</v>
      </c>
      <c r="D85">
        <v>3</v>
      </c>
      <c r="E85">
        <v>290</v>
      </c>
      <c r="F85">
        <v>4816</v>
      </c>
      <c r="G85">
        <v>29</v>
      </c>
      <c r="H85">
        <v>369</v>
      </c>
      <c r="I85">
        <v>115</v>
      </c>
      <c r="K85">
        <f t="shared" si="8"/>
        <v>-5.034808902327347</v>
      </c>
      <c r="L85">
        <f t="shared" si="9"/>
        <v>1.7853655910603177</v>
      </c>
      <c r="M85">
        <f t="shared" si="10"/>
        <v>-2.4053594930681381</v>
      </c>
      <c r="N85">
        <f t="shared" si="7"/>
        <v>1.7853655910603177</v>
      </c>
      <c r="P85">
        <v>2</v>
      </c>
    </row>
    <row r="86" spans="1:16" x14ac:dyDescent="0.25">
      <c r="A86" s="1" t="s">
        <v>2437</v>
      </c>
      <c r="B86">
        <v>13</v>
      </c>
      <c r="C86">
        <v>127</v>
      </c>
      <c r="D86">
        <v>0</v>
      </c>
      <c r="E86">
        <v>499</v>
      </c>
      <c r="F86">
        <v>3342</v>
      </c>
      <c r="G86">
        <v>17</v>
      </c>
      <c r="H86">
        <v>352</v>
      </c>
      <c r="I86">
        <v>117</v>
      </c>
      <c r="K86">
        <f t="shared" si="8"/>
        <v>6.946031728104975</v>
      </c>
      <c r="L86">
        <f t="shared" si="9"/>
        <v>-5.6450874900755608</v>
      </c>
      <c r="M86">
        <f t="shared" si="10"/>
        <v>2.4767757041566334</v>
      </c>
      <c r="N86" s="1">
        <f t="shared" si="7"/>
        <v>6.946031728104975</v>
      </c>
      <c r="P86">
        <v>1</v>
      </c>
    </row>
    <row r="87" spans="1:16" x14ac:dyDescent="0.25">
      <c r="A87" t="s">
        <v>2438</v>
      </c>
      <c r="B87">
        <v>12</v>
      </c>
      <c r="C87">
        <v>128</v>
      </c>
      <c r="D87">
        <v>7</v>
      </c>
      <c r="E87">
        <v>419</v>
      </c>
      <c r="F87">
        <v>3782</v>
      </c>
      <c r="G87">
        <v>57</v>
      </c>
      <c r="H87">
        <v>390</v>
      </c>
      <c r="I87">
        <v>143</v>
      </c>
      <c r="K87">
        <f t="shared" si="8"/>
        <v>2.8454955140064797</v>
      </c>
      <c r="L87">
        <f t="shared" si="9"/>
        <v>3.1543768403111461</v>
      </c>
      <c r="M87">
        <f t="shared" si="10"/>
        <v>-0.12717543791121244</v>
      </c>
      <c r="N87">
        <f t="shared" si="7"/>
        <v>3.1543768403111461</v>
      </c>
      <c r="P87">
        <v>2</v>
      </c>
    </row>
    <row r="88" spans="1:16" x14ac:dyDescent="0.25">
      <c r="A88" t="s">
        <v>2439</v>
      </c>
      <c r="B88">
        <v>12</v>
      </c>
      <c r="C88">
        <v>125</v>
      </c>
      <c r="D88">
        <v>3</v>
      </c>
      <c r="E88">
        <v>440</v>
      </c>
      <c r="F88">
        <v>4842</v>
      </c>
      <c r="G88">
        <v>27</v>
      </c>
      <c r="H88">
        <v>425</v>
      </c>
      <c r="I88">
        <v>206</v>
      </c>
      <c r="K88">
        <f t="shared" si="8"/>
        <v>-0.69564338186832764</v>
      </c>
      <c r="L88">
        <f t="shared" si="9"/>
        <v>1.4162702114535044</v>
      </c>
      <c r="M88">
        <f t="shared" si="10"/>
        <v>-0.62291960110266942</v>
      </c>
      <c r="N88">
        <f t="shared" si="7"/>
        <v>1.4162702114535044</v>
      </c>
      <c r="P88">
        <v>2</v>
      </c>
    </row>
    <row r="89" spans="1:16" x14ac:dyDescent="0.25">
      <c r="A89" t="s">
        <v>2440</v>
      </c>
      <c r="B89">
        <v>13</v>
      </c>
      <c r="C89">
        <v>124</v>
      </c>
      <c r="D89">
        <v>1</v>
      </c>
      <c r="E89">
        <v>313</v>
      </c>
      <c r="F89">
        <v>4418</v>
      </c>
      <c r="G89">
        <v>26</v>
      </c>
      <c r="H89">
        <v>388</v>
      </c>
      <c r="I89">
        <v>149</v>
      </c>
      <c r="K89">
        <f t="shared" si="8"/>
        <v>-2.8879517435471236</v>
      </c>
      <c r="L89">
        <f t="shared" si="9"/>
        <v>-2.0671494705577853</v>
      </c>
      <c r="M89">
        <f t="shared" si="10"/>
        <v>-3.3049294032722969</v>
      </c>
      <c r="N89">
        <f t="shared" si="7"/>
        <v>-2.0671494705577853</v>
      </c>
      <c r="P89">
        <v>2</v>
      </c>
    </row>
    <row r="90" spans="1:16" x14ac:dyDescent="0.25">
      <c r="A90" t="s">
        <v>2441</v>
      </c>
      <c r="B90">
        <v>10</v>
      </c>
      <c r="C90">
        <v>99</v>
      </c>
      <c r="D90">
        <v>3</v>
      </c>
      <c r="E90">
        <v>298</v>
      </c>
      <c r="F90">
        <v>3739</v>
      </c>
      <c r="G90">
        <v>16</v>
      </c>
      <c r="H90">
        <v>326</v>
      </c>
      <c r="I90">
        <v>152</v>
      </c>
      <c r="K90">
        <f t="shared" si="8"/>
        <v>-0.4846597598808069</v>
      </c>
      <c r="L90">
        <f t="shared" si="9"/>
        <v>2.7833123393090631</v>
      </c>
      <c r="M90">
        <f t="shared" si="10"/>
        <v>-2.7944395813583327</v>
      </c>
      <c r="N90">
        <f t="shared" si="7"/>
        <v>2.7833123393090631</v>
      </c>
      <c r="P90">
        <v>2</v>
      </c>
    </row>
    <row r="91" spans="1:16" x14ac:dyDescent="0.25">
      <c r="A91" s="1" t="s">
        <v>2442</v>
      </c>
      <c r="B91">
        <v>11</v>
      </c>
      <c r="C91">
        <v>144</v>
      </c>
      <c r="D91">
        <v>3</v>
      </c>
      <c r="E91">
        <v>435</v>
      </c>
      <c r="F91">
        <v>4628</v>
      </c>
      <c r="G91">
        <v>26</v>
      </c>
      <c r="H91">
        <v>353</v>
      </c>
      <c r="I91">
        <v>186</v>
      </c>
      <c r="K91">
        <f t="shared" si="8"/>
        <v>0.20560514460804313</v>
      </c>
      <c r="L91">
        <f t="shared" si="9"/>
        <v>-9.8909875347994003E-2</v>
      </c>
      <c r="M91">
        <f t="shared" si="10"/>
        <v>-1.1343314512070712</v>
      </c>
      <c r="N91" s="1">
        <f t="shared" si="7"/>
        <v>0.20560514460804313</v>
      </c>
      <c r="P91">
        <v>1</v>
      </c>
    </row>
    <row r="92" spans="1:16" x14ac:dyDescent="0.25">
      <c r="A92" t="s">
        <v>2443</v>
      </c>
      <c r="B92">
        <v>10</v>
      </c>
      <c r="C92">
        <v>163</v>
      </c>
      <c r="D92">
        <v>7</v>
      </c>
      <c r="E92">
        <v>255</v>
      </c>
      <c r="F92">
        <v>4129</v>
      </c>
      <c r="G92">
        <v>18</v>
      </c>
      <c r="H92">
        <v>429</v>
      </c>
      <c r="I92">
        <v>171</v>
      </c>
      <c r="K92">
        <f t="shared" si="8"/>
        <v>-4.2462215554923075</v>
      </c>
      <c r="L92">
        <f t="shared" si="9"/>
        <v>1.3780514557523595</v>
      </c>
      <c r="M92">
        <f t="shared" si="10"/>
        <v>-7.3500219855805859</v>
      </c>
      <c r="N92">
        <f t="shared" si="7"/>
        <v>1.3780514557523595</v>
      </c>
      <c r="P92">
        <v>2</v>
      </c>
    </row>
    <row r="93" spans="1:16" x14ac:dyDescent="0.25">
      <c r="A93" t="s">
        <v>2444</v>
      </c>
      <c r="B93">
        <v>11</v>
      </c>
      <c r="C93">
        <v>119</v>
      </c>
      <c r="D93">
        <v>6</v>
      </c>
      <c r="E93">
        <v>218</v>
      </c>
      <c r="F93">
        <v>4156</v>
      </c>
      <c r="G93">
        <v>15</v>
      </c>
      <c r="H93">
        <v>326</v>
      </c>
      <c r="I93">
        <v>151</v>
      </c>
      <c r="K93">
        <f t="shared" si="8"/>
        <v>-5.6264073135822992</v>
      </c>
      <c r="L93">
        <f t="shared" si="9"/>
        <v>3.3955085585889222</v>
      </c>
      <c r="M93">
        <f t="shared" si="10"/>
        <v>-7.0773602048856041</v>
      </c>
      <c r="N93">
        <f t="shared" si="7"/>
        <v>3.3955085585889222</v>
      </c>
      <c r="P93">
        <v>2</v>
      </c>
    </row>
    <row r="94" spans="1:16" x14ac:dyDescent="0.25">
      <c r="A94" t="s">
        <v>2445</v>
      </c>
      <c r="B94">
        <v>15</v>
      </c>
      <c r="C94">
        <v>88</v>
      </c>
      <c r="D94">
        <v>7</v>
      </c>
      <c r="E94">
        <v>282</v>
      </c>
      <c r="F94">
        <v>3872</v>
      </c>
      <c r="G94">
        <v>19</v>
      </c>
      <c r="H94">
        <v>289</v>
      </c>
      <c r="I94">
        <v>201</v>
      </c>
      <c r="K94">
        <f t="shared" si="8"/>
        <v>-1.4575146077198768</v>
      </c>
      <c r="L94">
        <f t="shared" si="9"/>
        <v>7.2670420998348728</v>
      </c>
      <c r="M94">
        <f t="shared" si="10"/>
        <v>-3.7082659561834959</v>
      </c>
      <c r="N94">
        <f t="shared" si="7"/>
        <v>7.2670420998348728</v>
      </c>
      <c r="P94">
        <v>2</v>
      </c>
    </row>
    <row r="95" spans="1:16" x14ac:dyDescent="0.25">
      <c r="A95" t="s">
        <v>2446</v>
      </c>
      <c r="B95">
        <v>11</v>
      </c>
      <c r="C95">
        <v>204</v>
      </c>
      <c r="D95">
        <v>3</v>
      </c>
      <c r="E95">
        <v>411</v>
      </c>
      <c r="F95">
        <v>6917</v>
      </c>
      <c r="G95">
        <v>14</v>
      </c>
      <c r="H95">
        <v>543</v>
      </c>
      <c r="I95">
        <v>323</v>
      </c>
      <c r="K95">
        <f t="shared" si="8"/>
        <v>-7.5999448814791455</v>
      </c>
      <c r="L95">
        <f t="shared" si="9"/>
        <v>-2.0030275326292504</v>
      </c>
      <c r="M95">
        <f t="shared" si="10"/>
        <v>-5.2779414294424747</v>
      </c>
      <c r="N95">
        <f t="shared" si="7"/>
        <v>-2.0030275326292504</v>
      </c>
      <c r="P95">
        <v>2</v>
      </c>
    </row>
    <row r="96" spans="1:16" x14ac:dyDescent="0.25">
      <c r="A96" s="1" t="s">
        <v>2447</v>
      </c>
      <c r="B96">
        <v>7</v>
      </c>
      <c r="C96">
        <v>103</v>
      </c>
      <c r="D96">
        <v>7</v>
      </c>
      <c r="E96">
        <v>382</v>
      </c>
      <c r="F96">
        <v>4361</v>
      </c>
      <c r="G96">
        <v>38</v>
      </c>
      <c r="H96">
        <v>281</v>
      </c>
      <c r="I96">
        <v>235</v>
      </c>
      <c r="K96">
        <f t="shared" si="8"/>
        <v>7.2830026295156891E-2</v>
      </c>
      <c r="L96">
        <f t="shared" si="9"/>
        <v>6.2499671516560991</v>
      </c>
      <c r="M96">
        <f t="shared" si="10"/>
        <v>-1.6418315686661167</v>
      </c>
      <c r="N96" s="1">
        <f t="shared" si="7"/>
        <v>6.2499671516560991</v>
      </c>
      <c r="P96">
        <v>1</v>
      </c>
    </row>
    <row r="97" spans="1:16" x14ac:dyDescent="0.25">
      <c r="A97" t="s">
        <v>2448</v>
      </c>
      <c r="B97">
        <v>18</v>
      </c>
      <c r="C97">
        <v>101</v>
      </c>
      <c r="D97">
        <v>3</v>
      </c>
      <c r="E97">
        <v>296</v>
      </c>
      <c r="F97">
        <v>6303</v>
      </c>
      <c r="G97">
        <v>44</v>
      </c>
      <c r="H97">
        <v>496</v>
      </c>
      <c r="I97">
        <v>306</v>
      </c>
      <c r="K97">
        <f t="shared" si="8"/>
        <v>-9.6176643933183126</v>
      </c>
      <c r="L97">
        <f t="shared" si="9"/>
        <v>4.2379447483097898</v>
      </c>
      <c r="M97">
        <f t="shared" si="10"/>
        <v>-5.1800688663618644</v>
      </c>
      <c r="N97">
        <f t="shared" si="7"/>
        <v>4.2379447483097898</v>
      </c>
      <c r="P97">
        <v>2</v>
      </c>
    </row>
    <row r="98" spans="1:16" x14ac:dyDescent="0.25">
      <c r="A98" t="s">
        <v>2449</v>
      </c>
      <c r="B98">
        <v>17</v>
      </c>
      <c r="C98">
        <v>128</v>
      </c>
      <c r="D98">
        <v>12</v>
      </c>
      <c r="E98">
        <v>377</v>
      </c>
      <c r="F98">
        <v>5536</v>
      </c>
      <c r="G98">
        <v>25</v>
      </c>
      <c r="H98">
        <v>451</v>
      </c>
      <c r="I98">
        <v>216</v>
      </c>
      <c r="K98">
        <f t="shared" si="8"/>
        <v>-4.6755891315071363</v>
      </c>
      <c r="L98">
        <f t="shared" si="9"/>
        <v>6.0768764306144973</v>
      </c>
      <c r="M98">
        <f t="shared" si="10"/>
        <v>-2.5950030466861627</v>
      </c>
      <c r="N98">
        <f t="shared" si="7"/>
        <v>6.0768764306144973</v>
      </c>
      <c r="P98">
        <v>2</v>
      </c>
    </row>
    <row r="99" spans="1:16" x14ac:dyDescent="0.25">
      <c r="A99" t="s">
        <v>2450</v>
      </c>
      <c r="B99">
        <v>16</v>
      </c>
      <c r="C99">
        <v>149</v>
      </c>
      <c r="D99">
        <v>9</v>
      </c>
      <c r="E99">
        <v>282</v>
      </c>
      <c r="F99">
        <v>5105</v>
      </c>
      <c r="G99">
        <v>37</v>
      </c>
      <c r="H99">
        <v>423</v>
      </c>
      <c r="I99">
        <v>274</v>
      </c>
      <c r="K99">
        <f t="shared" si="8"/>
        <v>-6.50458607390902</v>
      </c>
      <c r="L99">
        <f t="shared" si="9"/>
        <v>4.1974028471125546</v>
      </c>
      <c r="M99">
        <f t="shared" si="10"/>
        <v>-7.2921029722837822</v>
      </c>
      <c r="N99">
        <f t="shared" si="7"/>
        <v>4.1974028471125546</v>
      </c>
      <c r="P99">
        <v>2</v>
      </c>
    </row>
    <row r="100" spans="1:16" x14ac:dyDescent="0.25">
      <c r="B100" t="s">
        <v>2451</v>
      </c>
      <c r="C100" s="9" t="s">
        <v>2452</v>
      </c>
      <c r="D100" s="9" t="s">
        <v>2453</v>
      </c>
      <c r="E100" s="9" t="s">
        <v>2454</v>
      </c>
      <c r="F100" s="9" t="s">
        <v>2455</v>
      </c>
      <c r="G100" t="s">
        <v>2456</v>
      </c>
      <c r="H100" s="9" t="s">
        <v>2457</v>
      </c>
      <c r="I100" s="9" t="s">
        <v>2458</v>
      </c>
    </row>
    <row r="101" spans="1:16" x14ac:dyDescent="0.25">
      <c r="J101" t="s">
        <v>2920</v>
      </c>
      <c r="K101">
        <v>19.277108433734899</v>
      </c>
      <c r="L101">
        <v>55.421686746988001</v>
      </c>
      <c r="M101">
        <v>14.4578313253012</v>
      </c>
      <c r="N101">
        <v>73.493975903614498</v>
      </c>
    </row>
    <row r="102" spans="1:16" x14ac:dyDescent="0.25">
      <c r="J102" t="s">
        <v>2921</v>
      </c>
      <c r="K102">
        <v>100</v>
      </c>
      <c r="L102">
        <v>100</v>
      </c>
      <c r="M102">
        <v>100</v>
      </c>
      <c r="N102">
        <v>100</v>
      </c>
    </row>
    <row r="103" spans="1:16" x14ac:dyDescent="0.25">
      <c r="J103" t="s">
        <v>2922</v>
      </c>
      <c r="K103">
        <v>31.632653061224499</v>
      </c>
      <c r="L103">
        <v>62.244897959183703</v>
      </c>
      <c r="M103">
        <v>27.5510204081633</v>
      </c>
      <c r="N103">
        <v>77.551020408163296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2806A-6133-491C-AB13-9334FADB070A}">
  <dimension ref="A1:R31"/>
  <sheetViews>
    <sheetView workbookViewId="0">
      <selection activeCell="D1" sqref="D1:G1"/>
    </sheetView>
  </sheetViews>
  <sheetFormatPr defaultRowHeight="15" x14ac:dyDescent="0.25"/>
  <sheetData>
    <row r="1" spans="1:18" x14ac:dyDescent="0.25">
      <c r="A1" t="s">
        <v>2459</v>
      </c>
      <c r="B1" t="s">
        <v>2451</v>
      </c>
      <c r="C1" t="s">
        <v>2452</v>
      </c>
      <c r="D1" t="s">
        <v>2453</v>
      </c>
      <c r="E1" t="s">
        <v>2454</v>
      </c>
      <c r="F1" t="s">
        <v>2455</v>
      </c>
      <c r="G1" t="s">
        <v>2456</v>
      </c>
      <c r="H1" t="s">
        <v>2457</v>
      </c>
      <c r="I1" t="s">
        <v>2458</v>
      </c>
      <c r="J1" t="s">
        <v>1</v>
      </c>
      <c r="K1" t="s">
        <v>2</v>
      </c>
      <c r="L1" t="s">
        <v>4</v>
      </c>
      <c r="M1" t="s">
        <v>5</v>
      </c>
      <c r="N1" t="s">
        <v>6</v>
      </c>
      <c r="P1" t="s">
        <v>7</v>
      </c>
      <c r="Q1" t="s">
        <v>8</v>
      </c>
      <c r="R1" t="s">
        <v>2923</v>
      </c>
    </row>
    <row r="2" spans="1:18" x14ac:dyDescent="0.25">
      <c r="A2" t="s">
        <v>2460</v>
      </c>
      <c r="D2">
        <v>0.25853147399999998</v>
      </c>
      <c r="E2">
        <v>7.6821638800000001</v>
      </c>
      <c r="F2">
        <v>37.20319447</v>
      </c>
      <c r="G2">
        <v>1.0297448330000001</v>
      </c>
      <c r="H2">
        <v>9.3998978270000002</v>
      </c>
      <c r="I2">
        <v>2.9379689579999999</v>
      </c>
      <c r="K2">
        <v>3.4853434139999999</v>
      </c>
      <c r="L2">
        <v>26.306032600000002</v>
      </c>
      <c r="N2">
        <v>59.738569560000002</v>
      </c>
      <c r="P2">
        <f t="shared" ref="P2:P27" si="0">7.862 +3.0801*D2 -0.3897*E2 -2.3531*G2</f>
        <v>3.2414709624990992</v>
      </c>
      <c r="Q2">
        <f t="shared" ref="Q2:Q27" si="1">4.2178 -0.5365*E2 +0.1789*F2 -0.1874*G2</f>
        <v>6.5589963873588006</v>
      </c>
      <c r="R2">
        <f t="shared" ref="R2:R27" si="2">MAX(P2:Q2)</f>
        <v>6.5589963873588006</v>
      </c>
    </row>
    <row r="3" spans="1:18" x14ac:dyDescent="0.25">
      <c r="A3" t="s">
        <v>2461</v>
      </c>
      <c r="D3">
        <v>1.412512408</v>
      </c>
      <c r="E3">
        <v>9.0133713600000007</v>
      </c>
      <c r="F3">
        <v>23.43594706</v>
      </c>
      <c r="G3">
        <v>1.022929682</v>
      </c>
      <c r="H3">
        <v>19.294446279999999</v>
      </c>
      <c r="I3">
        <v>1.2430753029999999</v>
      </c>
      <c r="K3">
        <v>1.5439881230000001</v>
      </c>
      <c r="L3">
        <v>16.6389645</v>
      </c>
      <c r="N3">
        <v>41.689978789999998</v>
      </c>
      <c r="P3">
        <f t="shared" si="0"/>
        <v>6.2931128141746004</v>
      </c>
      <c r="Q3">
        <f t="shared" si="1"/>
        <v>3.3831201719871999</v>
      </c>
      <c r="R3">
        <f t="shared" si="2"/>
        <v>6.2931128141746004</v>
      </c>
    </row>
    <row r="4" spans="1:18" x14ac:dyDescent="0.25">
      <c r="A4" t="s">
        <v>2462</v>
      </c>
      <c r="D4">
        <v>0.26684965700000002</v>
      </c>
      <c r="E4">
        <v>8.4288211860000004</v>
      </c>
      <c r="F4">
        <v>34.436055889999999</v>
      </c>
      <c r="G4">
        <v>0.72123769500000001</v>
      </c>
      <c r="H4">
        <v>15.27716058</v>
      </c>
      <c r="I4">
        <v>3.4817562030000002</v>
      </c>
      <c r="K4">
        <v>4.8614641E-2</v>
      </c>
      <c r="L4">
        <v>23.69467414</v>
      </c>
      <c r="N4">
        <v>17.72845826</v>
      </c>
      <c r="P4">
        <f t="shared" si="0"/>
        <v>3.7020675922370003</v>
      </c>
      <c r="Q4">
        <f t="shared" si="1"/>
        <v>5.7211878883890002</v>
      </c>
      <c r="R4">
        <f t="shared" si="2"/>
        <v>5.7211878883890002</v>
      </c>
    </row>
    <row r="5" spans="1:18" x14ac:dyDescent="0.25">
      <c r="A5" t="s">
        <v>2463</v>
      </c>
      <c r="D5">
        <v>5.0921641759999998</v>
      </c>
      <c r="E5">
        <v>7.4972962179999998</v>
      </c>
      <c r="F5">
        <v>28.191614999999999</v>
      </c>
      <c r="G5">
        <v>6.7136748549999998</v>
      </c>
      <c r="H5">
        <v>28.142247319999999</v>
      </c>
      <c r="I5">
        <v>3.2932834049999999</v>
      </c>
      <c r="K5">
        <v>1.5386076470000001</v>
      </c>
      <c r="L5">
        <v>28.05317213</v>
      </c>
      <c r="N5">
        <v>29.155896219999999</v>
      </c>
      <c r="P5">
        <f t="shared" si="0"/>
        <v>4.8267302410424993</v>
      </c>
      <c r="Q5">
        <f t="shared" si="1"/>
        <v>3.9808378347160005</v>
      </c>
      <c r="R5">
        <f t="shared" si="2"/>
        <v>4.8267302410424993</v>
      </c>
    </row>
    <row r="6" spans="1:18" x14ac:dyDescent="0.25">
      <c r="A6" t="s">
        <v>2464</v>
      </c>
      <c r="D6">
        <v>0.54753551700000003</v>
      </c>
      <c r="E6">
        <v>4.5478598459999997</v>
      </c>
      <c r="F6">
        <v>28.341046599999999</v>
      </c>
      <c r="G6">
        <v>0.35049592800000001</v>
      </c>
      <c r="H6">
        <v>10.943758770000001</v>
      </c>
      <c r="I6">
        <v>2.5925959230000002</v>
      </c>
      <c r="K6">
        <v>24.98736491</v>
      </c>
      <c r="L6">
        <v>41.448458389999999</v>
      </c>
      <c r="N6">
        <v>27.21909806</v>
      </c>
      <c r="P6">
        <f t="shared" si="0"/>
        <v>6.9514111957486993</v>
      </c>
      <c r="Q6">
        <f t="shared" si="1"/>
        <v>6.7824034924538008</v>
      </c>
      <c r="R6">
        <f t="shared" si="2"/>
        <v>6.9514111957486993</v>
      </c>
    </row>
    <row r="7" spans="1:18" x14ac:dyDescent="0.25">
      <c r="A7" t="s">
        <v>2465</v>
      </c>
      <c r="D7">
        <v>0.29126495099999999</v>
      </c>
      <c r="E7">
        <v>8.4503818899999992</v>
      </c>
      <c r="F7">
        <v>44.165934149999998</v>
      </c>
      <c r="G7">
        <v>1.698753057</v>
      </c>
      <c r="H7">
        <v>19.71738259</v>
      </c>
      <c r="I7">
        <v>2.8195907619999998</v>
      </c>
      <c r="K7">
        <v>0.84900186300000002</v>
      </c>
      <c r="L7">
        <v>30.8285467</v>
      </c>
      <c r="N7">
        <v>46.834504979999998</v>
      </c>
      <c r="P7">
        <f t="shared" si="0"/>
        <v>1.4686755346154006</v>
      </c>
      <c r="Q7">
        <f t="shared" si="1"/>
        <v>7.2671094125682005</v>
      </c>
      <c r="R7">
        <f t="shared" si="2"/>
        <v>7.2671094125682005</v>
      </c>
    </row>
    <row r="8" spans="1:18" x14ac:dyDescent="0.25">
      <c r="A8" t="s">
        <v>2466</v>
      </c>
      <c r="D8">
        <v>0.565384628</v>
      </c>
      <c r="E8">
        <v>11.31036276</v>
      </c>
      <c r="F8">
        <v>35.412134510000001</v>
      </c>
      <c r="G8">
        <v>0.44234879900000001</v>
      </c>
      <c r="H8">
        <v>21.465298659999998</v>
      </c>
      <c r="I8">
        <v>1.546775799</v>
      </c>
      <c r="K8">
        <v>0.51500854399999996</v>
      </c>
      <c r="L8">
        <v>108.6185375</v>
      </c>
      <c r="N8">
        <v>70.569652329999997</v>
      </c>
      <c r="P8">
        <f t="shared" si="0"/>
        <v>4.1549018662038995</v>
      </c>
      <c r="Q8">
        <f t="shared" si="1"/>
        <v>4.4021250781664012</v>
      </c>
      <c r="R8">
        <f t="shared" si="2"/>
        <v>4.4021250781664012</v>
      </c>
    </row>
    <row r="9" spans="1:18" x14ac:dyDescent="0.25">
      <c r="A9" t="s">
        <v>2467</v>
      </c>
      <c r="D9">
        <v>0.93292944700000002</v>
      </c>
      <c r="E9">
        <v>19.894721489999998</v>
      </c>
      <c r="F9">
        <v>27.408005159999998</v>
      </c>
      <c r="G9">
        <v>1.251275278</v>
      </c>
      <c r="H9">
        <v>11.886797570000001</v>
      </c>
      <c r="I9">
        <v>1.2901749730000001</v>
      </c>
      <c r="K9">
        <v>0.19424112399999999</v>
      </c>
      <c r="L9">
        <v>144.15411760000001</v>
      </c>
      <c r="N9">
        <v>64.577214990000002</v>
      </c>
      <c r="P9" s="9">
        <f t="shared" si="0"/>
        <v>3.8167168389900752E-2</v>
      </c>
      <c r="Q9">
        <f t="shared" si="1"/>
        <v>-1.7869149433581997</v>
      </c>
      <c r="R9">
        <f t="shared" si="2"/>
        <v>3.8167168389900752E-2</v>
      </c>
    </row>
    <row r="10" spans="1:18" x14ac:dyDescent="0.25">
      <c r="A10" t="s">
        <v>2468</v>
      </c>
      <c r="D10">
        <v>0.53769364799999997</v>
      </c>
      <c r="E10">
        <v>22.456369729999999</v>
      </c>
      <c r="F10">
        <v>46.808080699999998</v>
      </c>
      <c r="G10">
        <v>1.376783264</v>
      </c>
      <c r="H10">
        <v>17.983750929999999</v>
      </c>
      <c r="I10">
        <v>1.584174293</v>
      </c>
      <c r="K10">
        <v>0.44080636099999998</v>
      </c>
      <c r="L10">
        <v>154.306331</v>
      </c>
      <c r="N10">
        <v>50.943442869999998</v>
      </c>
      <c r="P10">
        <f t="shared" si="0"/>
        <v>-2.4728057770946004</v>
      </c>
      <c r="Q10">
        <f t="shared" si="1"/>
        <v>0.28591409341140156</v>
      </c>
      <c r="R10">
        <f t="shared" si="2"/>
        <v>0.28591409341140156</v>
      </c>
    </row>
    <row r="11" spans="1:18" x14ac:dyDescent="0.25">
      <c r="A11" t="s">
        <v>2469</v>
      </c>
      <c r="D11">
        <v>0.66068802400000004</v>
      </c>
      <c r="E11">
        <v>20.837842469999998</v>
      </c>
      <c r="F11">
        <v>50.806181969999997</v>
      </c>
      <c r="G11">
        <v>1.8420892719999999</v>
      </c>
      <c r="H11">
        <v>19.69524878</v>
      </c>
      <c r="I11">
        <v>2.3358542280000001</v>
      </c>
      <c r="K11">
        <v>0.38516502699999999</v>
      </c>
      <c r="L11">
        <v>189.927446</v>
      </c>
      <c r="N11">
        <v>43.50834588</v>
      </c>
      <c r="P11">
        <f t="shared" si="0"/>
        <v>-2.5581422937797997</v>
      </c>
      <c r="Q11">
        <f t="shared" si="1"/>
        <v>1.7823159397052013</v>
      </c>
      <c r="R11">
        <f t="shared" si="2"/>
        <v>1.7823159397052013</v>
      </c>
    </row>
    <row r="12" spans="1:18" x14ac:dyDescent="0.25">
      <c r="A12" t="s">
        <v>2470</v>
      </c>
      <c r="D12">
        <v>0.24912329799999999</v>
      </c>
      <c r="E12">
        <v>8.8015207110000002</v>
      </c>
      <c r="F12">
        <v>17.395982329999999</v>
      </c>
      <c r="G12">
        <v>0.67332712800000005</v>
      </c>
      <c r="H12">
        <v>17.965525629999998</v>
      </c>
      <c r="I12">
        <v>1.7300884400000001</v>
      </c>
      <c r="K12">
        <v>10.847075889999999</v>
      </c>
      <c r="L12">
        <v>62.726223990000001</v>
      </c>
      <c r="N12">
        <v>56.341480160000003</v>
      </c>
      <c r="P12">
        <f t="shared" si="0"/>
        <v>3.6149659841962993</v>
      </c>
      <c r="Q12">
        <f t="shared" si="1"/>
        <v>2.4817438735983002</v>
      </c>
      <c r="R12">
        <f t="shared" si="2"/>
        <v>3.6149659841962993</v>
      </c>
    </row>
    <row r="13" spans="1:18" x14ac:dyDescent="0.25">
      <c r="A13" t="s">
        <v>2471</v>
      </c>
      <c r="D13">
        <v>1.1045307369999999</v>
      </c>
      <c r="E13">
        <v>11.758600250000001</v>
      </c>
      <c r="F13">
        <v>26.04918417</v>
      </c>
      <c r="G13">
        <v>0.62848651600000005</v>
      </c>
      <c r="H13">
        <v>16.252365099999999</v>
      </c>
      <c r="I13">
        <v>1.6271060719999999</v>
      </c>
      <c r="K13">
        <v>5.0305822E-2</v>
      </c>
      <c r="L13">
        <v>84.705258749999999</v>
      </c>
      <c r="N13">
        <v>35.504079509999997</v>
      </c>
      <c r="P13">
        <f t="shared" si="0"/>
        <v>5.2028469848090992</v>
      </c>
      <c r="Q13">
        <f t="shared" si="1"/>
        <v>2.4517316407896002</v>
      </c>
      <c r="R13">
        <f t="shared" si="2"/>
        <v>5.2028469848090992</v>
      </c>
    </row>
    <row r="14" spans="1:18" x14ac:dyDescent="0.25">
      <c r="A14" t="s">
        <v>2472</v>
      </c>
      <c r="D14">
        <v>0.50937662500000003</v>
      </c>
      <c r="E14">
        <v>9.5344450900000002</v>
      </c>
      <c r="F14">
        <v>25.04797516</v>
      </c>
      <c r="G14">
        <v>0.72459807899999995</v>
      </c>
      <c r="H14">
        <v>21.487675719999999</v>
      </c>
      <c r="I14">
        <v>1.9295300049999999</v>
      </c>
      <c r="K14">
        <v>0</v>
      </c>
      <c r="L14">
        <v>82.573615540000006</v>
      </c>
      <c r="N14">
        <v>25.908303050000001</v>
      </c>
      <c r="P14">
        <f t="shared" si="0"/>
        <v>4.0103059513945993</v>
      </c>
      <c r="Q14">
        <f t="shared" si="1"/>
        <v>3.4478632853344013</v>
      </c>
      <c r="R14">
        <f t="shared" si="2"/>
        <v>4.0103059513945993</v>
      </c>
    </row>
    <row r="15" spans="1:18" x14ac:dyDescent="0.25">
      <c r="A15" t="s">
        <v>2473</v>
      </c>
      <c r="D15">
        <v>0.78395251099999996</v>
      </c>
      <c r="E15">
        <v>9.8437550980000008</v>
      </c>
      <c r="F15">
        <v>24.446469660000002</v>
      </c>
      <c r="G15">
        <v>0.63193962699999995</v>
      </c>
      <c r="H15">
        <v>17.42760547</v>
      </c>
      <c r="I15">
        <v>1.4848147899999999</v>
      </c>
      <c r="K15">
        <v>0.142820381</v>
      </c>
      <c r="L15">
        <v>73.602346499999996</v>
      </c>
      <c r="N15">
        <v>23.776045239999998</v>
      </c>
      <c r="P15">
        <f t="shared" si="0"/>
        <v>4.9535236311468012</v>
      </c>
      <c r="Q15">
        <f t="shared" si="1"/>
        <v>3.1916733259972001</v>
      </c>
      <c r="R15">
        <f t="shared" si="2"/>
        <v>4.9535236311468012</v>
      </c>
    </row>
    <row r="16" spans="1:18" x14ac:dyDescent="0.25">
      <c r="A16" t="s">
        <v>2474</v>
      </c>
      <c r="D16">
        <v>0.268439127</v>
      </c>
      <c r="E16">
        <v>10.42606262</v>
      </c>
      <c r="F16">
        <v>29.084849479999999</v>
      </c>
      <c r="G16">
        <v>0.99283558000000005</v>
      </c>
      <c r="H16">
        <v>21.46149763</v>
      </c>
      <c r="I16">
        <v>2.3726579189999999</v>
      </c>
      <c r="K16">
        <v>0.440137893</v>
      </c>
      <c r="L16">
        <v>84.249152249999995</v>
      </c>
      <c r="N16">
        <v>36.533044140000001</v>
      </c>
      <c r="P16">
        <f t="shared" si="0"/>
        <v>2.2895413487607006</v>
      </c>
      <c r="Q16">
        <f t="shared" si="1"/>
        <v>3.6414395886499999</v>
      </c>
      <c r="R16">
        <f t="shared" si="2"/>
        <v>3.6414395886499999</v>
      </c>
    </row>
    <row r="17" spans="1:18" x14ac:dyDescent="0.25">
      <c r="A17" t="s">
        <v>2475</v>
      </c>
      <c r="D17">
        <v>0.70859382900000001</v>
      </c>
      <c r="E17">
        <v>19.231881699999999</v>
      </c>
      <c r="F17">
        <v>60.595809750000001</v>
      </c>
      <c r="G17">
        <v>0.322556287</v>
      </c>
      <c r="H17">
        <v>20.041543050000001</v>
      </c>
      <c r="I17">
        <v>3.2210030590000001</v>
      </c>
      <c r="K17">
        <v>0.36145632700000002</v>
      </c>
      <c r="L17">
        <v>169.52355789999999</v>
      </c>
      <c r="N17">
        <v>70.016380760000004</v>
      </c>
      <c r="P17">
        <f t="shared" si="0"/>
        <v>1.7908683552732014</v>
      </c>
      <c r="Q17">
        <f t="shared" si="1"/>
        <v>4.6800387840412014</v>
      </c>
      <c r="R17">
        <f t="shared" si="2"/>
        <v>4.6800387840412014</v>
      </c>
    </row>
    <row r="18" spans="1:18" x14ac:dyDescent="0.25">
      <c r="A18" t="s">
        <v>2476</v>
      </c>
      <c r="D18">
        <v>0.28029999500000002</v>
      </c>
      <c r="E18">
        <v>22.232546620000001</v>
      </c>
      <c r="F18">
        <v>34.656131520000002</v>
      </c>
      <c r="G18">
        <v>0.87721073500000002</v>
      </c>
      <c r="H18">
        <v>12.66883685</v>
      </c>
      <c r="I18">
        <v>1.946601483</v>
      </c>
      <c r="K18">
        <v>0.25532511000000002</v>
      </c>
      <c r="L18">
        <v>191.15963719999999</v>
      </c>
      <c r="N18">
        <v>46.920676469999997</v>
      </c>
      <c r="P18">
        <f t="shared" si="0"/>
        <v>-2.002835983743001</v>
      </c>
      <c r="Q18">
        <f t="shared" si="1"/>
        <v>-1.6743686244409988</v>
      </c>
      <c r="R18">
        <f t="shared" si="2"/>
        <v>-1.6743686244409988</v>
      </c>
    </row>
    <row r="19" spans="1:18" x14ac:dyDescent="0.25">
      <c r="A19" t="s">
        <v>2477</v>
      </c>
      <c r="D19">
        <v>2.0202829449999999</v>
      </c>
      <c r="E19">
        <v>25.322807239999999</v>
      </c>
      <c r="F19">
        <v>35.927122199999999</v>
      </c>
      <c r="G19">
        <v>3.8181701100000001</v>
      </c>
      <c r="H19">
        <v>12.58070639</v>
      </c>
      <c r="I19">
        <v>1.639902175</v>
      </c>
      <c r="K19">
        <v>0.36805492299999998</v>
      </c>
      <c r="L19">
        <v>240.01227650000001</v>
      </c>
      <c r="N19">
        <v>109.06740840000001</v>
      </c>
      <c r="P19">
        <f t="shared" si="0"/>
        <v>-4.7681605683745012</v>
      </c>
      <c r="Q19">
        <f t="shared" si="1"/>
        <v>-3.656049001293999</v>
      </c>
      <c r="R19">
        <f t="shared" si="2"/>
        <v>-3.656049001293999</v>
      </c>
    </row>
    <row r="20" spans="1:18" x14ac:dyDescent="0.25">
      <c r="A20" t="s">
        <v>2478</v>
      </c>
      <c r="D20">
        <v>0</v>
      </c>
      <c r="E20">
        <v>29.00026274</v>
      </c>
      <c r="F20">
        <v>36.45511922</v>
      </c>
      <c r="G20">
        <v>0.59053471099999999</v>
      </c>
      <c r="H20">
        <v>14.712528450000001</v>
      </c>
      <c r="I20">
        <v>2.246475818</v>
      </c>
      <c r="K20">
        <v>0.486185688</v>
      </c>
      <c r="L20">
        <v>184.26635540000001</v>
      </c>
      <c r="N20">
        <v>112.2847579</v>
      </c>
      <c r="P20">
        <f t="shared" si="0"/>
        <v>-4.8289896182320993</v>
      </c>
      <c r="Q20">
        <f t="shared" si="1"/>
        <v>-4.9296863363933987</v>
      </c>
      <c r="R20">
        <f t="shared" si="2"/>
        <v>-4.8289896182320993</v>
      </c>
    </row>
    <row r="21" spans="1:18" x14ac:dyDescent="0.25">
      <c r="A21" t="s">
        <v>2479</v>
      </c>
      <c r="D21">
        <v>0.28235463799999999</v>
      </c>
      <c r="E21">
        <v>22.593705119999999</v>
      </c>
      <c r="F21">
        <v>29.115062429999998</v>
      </c>
      <c r="G21">
        <v>0.84347533699999999</v>
      </c>
      <c r="H21">
        <v>14.91701101</v>
      </c>
      <c r="I21">
        <v>1.366667235</v>
      </c>
      <c r="K21">
        <v>0.36007535699999998</v>
      </c>
      <c r="L21">
        <v>229.879164</v>
      </c>
      <c r="N21">
        <v>26.77317188</v>
      </c>
      <c r="P21">
        <f t="shared" si="0"/>
        <v>-2.057868180254899</v>
      </c>
      <c r="Q21">
        <f t="shared" si="1"/>
        <v>-2.8531054063067987</v>
      </c>
      <c r="R21">
        <f t="shared" si="2"/>
        <v>-2.057868180254899</v>
      </c>
    </row>
    <row r="22" spans="1:18" x14ac:dyDescent="0.25">
      <c r="A22" t="s">
        <v>2480</v>
      </c>
      <c r="D22">
        <v>0.54200324700000002</v>
      </c>
      <c r="E22">
        <v>22.06569241</v>
      </c>
      <c r="F22">
        <v>31.0169377</v>
      </c>
      <c r="G22">
        <v>0.57825755899999998</v>
      </c>
      <c r="H22">
        <v>11.92194578</v>
      </c>
      <c r="I22">
        <v>1.996089255</v>
      </c>
      <c r="K22">
        <v>0.49371045699999999</v>
      </c>
      <c r="L22">
        <v>164.85793459999999</v>
      </c>
      <c r="N22">
        <v>84.449725099999995</v>
      </c>
      <c r="P22">
        <f t="shared" si="0"/>
        <v>-0.42827399317520043</v>
      </c>
      <c r="Q22">
        <f t="shared" si="1"/>
        <v>-2.1798792899915997</v>
      </c>
      <c r="R22">
        <f t="shared" si="2"/>
        <v>-0.42827399317520043</v>
      </c>
    </row>
    <row r="23" spans="1:18" x14ac:dyDescent="0.25">
      <c r="A23" t="s">
        <v>2481</v>
      </c>
      <c r="D23">
        <v>0.27177110100000001</v>
      </c>
      <c r="E23">
        <v>23.781612599999999</v>
      </c>
      <c r="F23">
        <v>24.033891409999999</v>
      </c>
      <c r="G23">
        <v>0.618559419</v>
      </c>
      <c r="H23">
        <v>9.662904245</v>
      </c>
      <c r="I23">
        <v>0.45754443900000002</v>
      </c>
      <c r="K23">
        <v>0.89120212399999998</v>
      </c>
      <c r="L23">
        <v>167.25359779999999</v>
      </c>
      <c r="N23">
        <v>12.30103671</v>
      </c>
      <c r="P23">
        <f t="shared" si="0"/>
        <v>-2.0241444308787981</v>
      </c>
      <c r="Q23">
        <f t="shared" si="1"/>
        <v>-4.3572900217715986</v>
      </c>
      <c r="R23">
        <f t="shared" si="2"/>
        <v>-2.0241444308787981</v>
      </c>
    </row>
    <row r="24" spans="1:18" x14ac:dyDescent="0.25">
      <c r="A24" t="s">
        <v>2482</v>
      </c>
      <c r="D24">
        <v>0.41160638500000002</v>
      </c>
      <c r="E24">
        <v>20.86606849</v>
      </c>
      <c r="F24">
        <v>34.373911030000002</v>
      </c>
      <c r="G24">
        <v>1.132001518</v>
      </c>
      <c r="H24">
        <v>14.11113493</v>
      </c>
      <c r="I24">
        <v>1.790162923</v>
      </c>
      <c r="K24">
        <v>0.34993655899999998</v>
      </c>
      <c r="L24">
        <v>180.5141328</v>
      </c>
      <c r="N24">
        <v>33.639849769999998</v>
      </c>
      <c r="P24">
        <f t="shared" si="0"/>
        <v>-1.6654308361203007</v>
      </c>
      <c r="Q24">
        <f t="shared" si="1"/>
        <v>-1.0394901460911983</v>
      </c>
      <c r="R24">
        <f t="shared" si="2"/>
        <v>-1.0394901460911983</v>
      </c>
    </row>
    <row r="25" spans="1:18" x14ac:dyDescent="0.25">
      <c r="A25" t="s">
        <v>2483</v>
      </c>
      <c r="D25">
        <v>0.14399246299999999</v>
      </c>
      <c r="E25">
        <v>23.448519309999998</v>
      </c>
      <c r="F25">
        <v>36.217451050000001</v>
      </c>
      <c r="G25">
        <v>0.65546258400000001</v>
      </c>
      <c r="H25">
        <v>15.15661373</v>
      </c>
      <c r="I25">
        <v>1.9393658970000001</v>
      </c>
      <c r="K25">
        <v>0.26232530900000001</v>
      </c>
      <c r="L25">
        <v>203.7067275</v>
      </c>
      <c r="N25">
        <v>38.353579789999998</v>
      </c>
      <c r="P25">
        <f t="shared" si="0"/>
        <v>-2.3747457962310996</v>
      </c>
      <c r="Q25">
        <f t="shared" si="1"/>
        <v>-2.0058623052115983</v>
      </c>
      <c r="R25">
        <f t="shared" si="2"/>
        <v>-2.0058623052115983</v>
      </c>
    </row>
    <row r="26" spans="1:18" x14ac:dyDescent="0.25">
      <c r="A26" t="s">
        <v>2484</v>
      </c>
      <c r="D26">
        <v>0.27831716499999998</v>
      </c>
      <c r="E26">
        <v>26.568472</v>
      </c>
      <c r="F26">
        <v>30.77003054</v>
      </c>
      <c r="G26">
        <v>0.59386730700000001</v>
      </c>
      <c r="H26">
        <v>16.548660170000002</v>
      </c>
      <c r="I26">
        <v>2.577108408</v>
      </c>
      <c r="K26">
        <v>0.152111371</v>
      </c>
      <c r="L26">
        <v>174.85056040000001</v>
      </c>
      <c r="N26">
        <v>14.305440089999999</v>
      </c>
      <c r="P26">
        <f t="shared" si="0"/>
        <v>-3.0319179985852003</v>
      </c>
      <c r="Q26">
        <f t="shared" si="1"/>
        <v>-4.6427174977257986</v>
      </c>
      <c r="R26">
        <f t="shared" si="2"/>
        <v>-3.0319179985852003</v>
      </c>
    </row>
    <row r="27" spans="1:18" x14ac:dyDescent="0.25">
      <c r="A27" t="s">
        <v>2485</v>
      </c>
      <c r="D27">
        <v>0.45285893500000002</v>
      </c>
      <c r="E27">
        <v>24.228817889999998</v>
      </c>
      <c r="F27">
        <v>38.494786910000002</v>
      </c>
      <c r="G27">
        <v>1.2454544460000001</v>
      </c>
      <c r="H27">
        <v>12.735679230000001</v>
      </c>
      <c r="I27">
        <v>1.7789745429999999</v>
      </c>
      <c r="K27">
        <v>0.22000477500000001</v>
      </c>
      <c r="L27">
        <v>178.4281919</v>
      </c>
      <c r="N27">
        <v>15.425254560000001</v>
      </c>
      <c r="P27">
        <f t="shared" si="0"/>
        <v>-3.1157983829221005</v>
      </c>
      <c r="Q27">
        <f t="shared" si="1"/>
        <v>-2.1276415829663975</v>
      </c>
      <c r="R27">
        <f t="shared" si="2"/>
        <v>-2.1276415829663975</v>
      </c>
    </row>
    <row r="29" spans="1:18" x14ac:dyDescent="0.25">
      <c r="P29">
        <v>87.5</v>
      </c>
      <c r="Q29">
        <v>93.75</v>
      </c>
      <c r="R29">
        <v>100</v>
      </c>
    </row>
    <row r="30" spans="1:18" x14ac:dyDescent="0.25">
      <c r="P30">
        <v>100</v>
      </c>
      <c r="Q30">
        <v>100</v>
      </c>
      <c r="R30">
        <v>100</v>
      </c>
    </row>
    <row r="31" spans="1:18" x14ac:dyDescent="0.25">
      <c r="P31">
        <v>92.307692307692307</v>
      </c>
      <c r="Q31">
        <v>96.153846153846203</v>
      </c>
      <c r="R31">
        <v>100</v>
      </c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98575-349A-467A-8D32-15950C6CBC81}">
  <dimension ref="A1:S50"/>
  <sheetViews>
    <sheetView topLeftCell="A31" workbookViewId="0">
      <selection activeCell="Q42" sqref="Q42"/>
    </sheetView>
  </sheetViews>
  <sheetFormatPr defaultRowHeight="15" x14ac:dyDescent="0.25"/>
  <cols>
    <col min="2" max="2" width="9.28515625" customWidth="1"/>
  </cols>
  <sheetData>
    <row r="1" spans="1:19" x14ac:dyDescent="0.25">
      <c r="A1" t="s">
        <v>2486</v>
      </c>
      <c r="B1" t="s">
        <v>731</v>
      </c>
      <c r="C1" t="s">
        <v>2345</v>
      </c>
      <c r="D1" t="s">
        <v>2346</v>
      </c>
      <c r="E1" t="s">
        <v>2347</v>
      </c>
      <c r="F1" t="s">
        <v>2348</v>
      </c>
      <c r="G1" t="s">
        <v>2349</v>
      </c>
      <c r="H1" t="s">
        <v>2350</v>
      </c>
      <c r="I1" t="s">
        <v>2351</v>
      </c>
      <c r="J1" t="s">
        <v>2352</v>
      </c>
      <c r="K1" t="s">
        <v>2487</v>
      </c>
      <c r="L1" t="s">
        <v>2488</v>
      </c>
      <c r="M1" t="s">
        <v>2489</v>
      </c>
      <c r="N1" t="s">
        <v>2490</v>
      </c>
      <c r="O1" t="s">
        <v>2491</v>
      </c>
      <c r="Q1" t="s">
        <v>7</v>
      </c>
      <c r="R1" t="s">
        <v>8</v>
      </c>
      <c r="S1" t="s">
        <v>2923</v>
      </c>
    </row>
    <row r="2" spans="1:19" x14ac:dyDescent="0.25">
      <c r="A2" t="s">
        <v>2492</v>
      </c>
      <c r="B2">
        <v>1</v>
      </c>
      <c r="C2">
        <v>1</v>
      </c>
      <c r="D2">
        <v>21</v>
      </c>
      <c r="E2">
        <v>7</v>
      </c>
      <c r="F2">
        <v>24</v>
      </c>
      <c r="G2">
        <v>736</v>
      </c>
      <c r="H2">
        <v>17</v>
      </c>
      <c r="I2">
        <v>51</v>
      </c>
      <c r="J2">
        <v>56</v>
      </c>
      <c r="K2">
        <v>134</v>
      </c>
      <c r="L2">
        <v>498</v>
      </c>
      <c r="M2">
        <v>192</v>
      </c>
      <c r="N2">
        <v>73</v>
      </c>
      <c r="O2">
        <v>176</v>
      </c>
      <c r="Q2">
        <f>-11.1266 +8.5087*K2 -1.4154*L2 -7.6515*O2</f>
        <v>-922.49400000000003</v>
      </c>
      <c r="R2">
        <f>6.8238 +0.4763*K2 -1.9013*N2 +0.2038*O2</f>
        <v>-32.278100000000016</v>
      </c>
      <c r="S2" s="9">
        <f>MAX(Q2:R2)</f>
        <v>-32.278100000000016</v>
      </c>
    </row>
    <row r="3" spans="1:19" x14ac:dyDescent="0.25">
      <c r="A3" t="s">
        <v>2493</v>
      </c>
      <c r="B3">
        <v>1</v>
      </c>
      <c r="C3">
        <v>0</v>
      </c>
      <c r="D3">
        <v>8</v>
      </c>
      <c r="E3">
        <v>1</v>
      </c>
      <c r="F3">
        <v>8</v>
      </c>
      <c r="G3">
        <v>64</v>
      </c>
      <c r="H3">
        <v>2</v>
      </c>
      <c r="I3">
        <v>24</v>
      </c>
      <c r="J3">
        <v>8</v>
      </c>
      <c r="K3">
        <v>6</v>
      </c>
      <c r="L3">
        <v>47</v>
      </c>
      <c r="M3">
        <v>14</v>
      </c>
      <c r="N3">
        <v>2</v>
      </c>
      <c r="O3">
        <v>5</v>
      </c>
      <c r="Q3">
        <f>-11.1266 +8.5087*K3 -1.4154*L3 -7.6515*O3</f>
        <v>-64.855699999999985</v>
      </c>
      <c r="R3" s="9">
        <f>6.8238 +0.4763*K3 -1.9013*N3 +0.2038*O3</f>
        <v>6.8979999999999997</v>
      </c>
      <c r="S3">
        <f t="shared" ref="S3:S42" si="0">MAX(Q3:R3)</f>
        <v>6.8979999999999997</v>
      </c>
    </row>
    <row r="4" spans="1:19" x14ac:dyDescent="0.25">
      <c r="A4" t="s">
        <v>2494</v>
      </c>
      <c r="B4">
        <v>1</v>
      </c>
      <c r="C4">
        <v>0</v>
      </c>
      <c r="D4">
        <v>4</v>
      </c>
      <c r="E4">
        <v>2</v>
      </c>
      <c r="F4">
        <v>25</v>
      </c>
      <c r="G4">
        <v>544</v>
      </c>
      <c r="H4">
        <v>4</v>
      </c>
      <c r="I4">
        <v>35</v>
      </c>
      <c r="J4">
        <v>18</v>
      </c>
      <c r="K4">
        <v>122</v>
      </c>
      <c r="L4">
        <v>54</v>
      </c>
      <c r="M4">
        <v>113</v>
      </c>
      <c r="N4">
        <v>7</v>
      </c>
      <c r="O4">
        <v>86</v>
      </c>
      <c r="Q4">
        <f>-11.1266 +8.5087*K4 -1.4154*L4 -7.6515*O4</f>
        <v>292.47419999999977</v>
      </c>
      <c r="R4">
        <f>6.8238 +0.4763*K4 -1.9013*N4 +0.2038*O4</f>
        <v>69.150100000000009</v>
      </c>
      <c r="S4">
        <f t="shared" si="0"/>
        <v>292.47419999999977</v>
      </c>
    </row>
    <row r="5" spans="1:19" x14ac:dyDescent="0.25">
      <c r="A5" t="s">
        <v>2495</v>
      </c>
      <c r="B5">
        <v>1</v>
      </c>
      <c r="C5">
        <v>0</v>
      </c>
      <c r="D5">
        <v>6</v>
      </c>
      <c r="E5">
        <v>3</v>
      </c>
      <c r="F5">
        <v>22</v>
      </c>
      <c r="G5">
        <v>387</v>
      </c>
      <c r="H5">
        <v>3</v>
      </c>
      <c r="I5">
        <v>62</v>
      </c>
      <c r="J5">
        <v>22</v>
      </c>
      <c r="K5">
        <v>72</v>
      </c>
      <c r="L5">
        <v>179</v>
      </c>
      <c r="M5">
        <v>25</v>
      </c>
      <c r="N5">
        <v>34</v>
      </c>
      <c r="O5">
        <v>27</v>
      </c>
      <c r="Q5" s="9">
        <f>-11.1266 +8.5087*K5 -1.4154*L5 -7.6515*O5</f>
        <v>141.55269999999996</v>
      </c>
      <c r="R5">
        <f>6.8238 +0.4763*K5 -1.9013*N5 +0.2038*O5</f>
        <v>-18.0242</v>
      </c>
      <c r="S5">
        <f t="shared" si="0"/>
        <v>141.55269999999996</v>
      </c>
    </row>
    <row r="6" spans="1:19" x14ac:dyDescent="0.25">
      <c r="A6" t="s">
        <v>2496</v>
      </c>
      <c r="B6">
        <v>1</v>
      </c>
      <c r="C6">
        <v>0</v>
      </c>
      <c r="D6">
        <v>2</v>
      </c>
      <c r="E6">
        <v>15</v>
      </c>
      <c r="F6">
        <v>59</v>
      </c>
      <c r="G6">
        <v>675</v>
      </c>
      <c r="H6">
        <v>10</v>
      </c>
      <c r="I6">
        <v>71</v>
      </c>
      <c r="J6">
        <v>63</v>
      </c>
      <c r="K6">
        <v>413</v>
      </c>
      <c r="L6">
        <v>850</v>
      </c>
      <c r="M6">
        <v>166</v>
      </c>
      <c r="N6">
        <v>15</v>
      </c>
      <c r="O6">
        <v>247</v>
      </c>
      <c r="Q6">
        <f>-11.1266 +8.5087*K6 -1.4154*L6 -7.6515*O6</f>
        <v>409.95599999999922</v>
      </c>
      <c r="R6">
        <f>6.8238 +0.4763*K6 -1.9013*N6 +0.2038*O6</f>
        <v>225.35480000000001</v>
      </c>
      <c r="S6">
        <f t="shared" si="0"/>
        <v>409.95599999999922</v>
      </c>
    </row>
    <row r="7" spans="1:19" x14ac:dyDescent="0.25">
      <c r="A7" t="s">
        <v>2497</v>
      </c>
      <c r="B7">
        <v>1</v>
      </c>
      <c r="C7">
        <v>0</v>
      </c>
      <c r="D7">
        <v>20</v>
      </c>
      <c r="E7">
        <v>7</v>
      </c>
      <c r="F7">
        <v>66</v>
      </c>
      <c r="G7">
        <v>1249</v>
      </c>
      <c r="H7">
        <v>42</v>
      </c>
      <c r="I7">
        <v>91</v>
      </c>
      <c r="J7">
        <v>120</v>
      </c>
      <c r="K7">
        <v>264</v>
      </c>
      <c r="L7">
        <v>644</v>
      </c>
      <c r="M7">
        <v>185</v>
      </c>
      <c r="N7">
        <v>41</v>
      </c>
      <c r="O7">
        <v>308</v>
      </c>
      <c r="Q7">
        <f>-11.1266 +8.5087*K7 -1.4154*L7 -7.6515*O7</f>
        <v>-1033.0094000000008</v>
      </c>
      <c r="R7">
        <f>6.8238 +0.4763*K7 -1.9013*N7 +0.2038*O7</f>
        <v>117.38410000000002</v>
      </c>
      <c r="S7">
        <f t="shared" si="0"/>
        <v>117.38410000000002</v>
      </c>
    </row>
    <row r="8" spans="1:19" x14ac:dyDescent="0.25">
      <c r="A8" t="s">
        <v>2498</v>
      </c>
      <c r="B8">
        <v>1</v>
      </c>
      <c r="C8">
        <v>0</v>
      </c>
      <c r="D8">
        <v>3</v>
      </c>
      <c r="E8">
        <v>17</v>
      </c>
      <c r="F8">
        <v>32</v>
      </c>
      <c r="G8">
        <v>1379</v>
      </c>
      <c r="H8">
        <v>31</v>
      </c>
      <c r="I8">
        <v>111</v>
      </c>
      <c r="J8">
        <v>25</v>
      </c>
      <c r="K8">
        <v>359</v>
      </c>
      <c r="L8">
        <v>671</v>
      </c>
      <c r="M8">
        <v>286</v>
      </c>
      <c r="N8">
        <v>57</v>
      </c>
      <c r="O8">
        <v>748</v>
      </c>
      <c r="Q8">
        <f>-11.1266 +8.5087*K8 -1.4154*L8 -7.6515*O8</f>
        <v>-3629.5587000000005</v>
      </c>
      <c r="R8">
        <f>6.8238 +0.4763*K8 -1.9013*N8 +0.2038*O8</f>
        <v>221.88380000000004</v>
      </c>
      <c r="S8">
        <f t="shared" si="0"/>
        <v>221.88380000000004</v>
      </c>
    </row>
    <row r="9" spans="1:19" x14ac:dyDescent="0.25">
      <c r="A9" t="s">
        <v>2499</v>
      </c>
      <c r="B9">
        <v>1</v>
      </c>
      <c r="C9">
        <v>0</v>
      </c>
      <c r="D9">
        <v>3</v>
      </c>
      <c r="E9">
        <v>1</v>
      </c>
      <c r="F9">
        <v>2</v>
      </c>
      <c r="G9">
        <v>60</v>
      </c>
      <c r="H9">
        <v>1</v>
      </c>
      <c r="I9">
        <v>3</v>
      </c>
      <c r="J9">
        <v>8</v>
      </c>
      <c r="K9">
        <v>8</v>
      </c>
      <c r="L9">
        <v>23</v>
      </c>
      <c r="M9">
        <v>6</v>
      </c>
      <c r="N9">
        <v>1</v>
      </c>
      <c r="O9">
        <v>13</v>
      </c>
      <c r="Q9">
        <f>-11.1266 +8.5087*K9 -1.4154*L9 -7.6515*O9</f>
        <v>-75.080700000000007</v>
      </c>
      <c r="R9">
        <f>6.8238 +0.4763*K9 -1.9013*N9 +0.2038*O9</f>
        <v>11.382300000000001</v>
      </c>
      <c r="S9">
        <f t="shared" si="0"/>
        <v>11.382300000000001</v>
      </c>
    </row>
    <row r="10" spans="1:19" x14ac:dyDescent="0.25">
      <c r="A10" t="s">
        <v>2500</v>
      </c>
      <c r="B10">
        <v>1</v>
      </c>
      <c r="C10">
        <v>1</v>
      </c>
      <c r="D10">
        <v>5</v>
      </c>
      <c r="E10">
        <v>4</v>
      </c>
      <c r="F10">
        <v>7</v>
      </c>
      <c r="G10">
        <v>201</v>
      </c>
      <c r="H10">
        <v>7</v>
      </c>
      <c r="I10">
        <v>15</v>
      </c>
      <c r="J10">
        <v>7</v>
      </c>
      <c r="K10">
        <v>67</v>
      </c>
      <c r="L10">
        <v>106</v>
      </c>
      <c r="M10">
        <v>45</v>
      </c>
      <c r="N10">
        <v>3</v>
      </c>
      <c r="O10">
        <v>77</v>
      </c>
      <c r="Q10">
        <f>-11.1266 +8.5087*K10 -1.4154*L10 -7.6515*O10</f>
        <v>-180.24160000000012</v>
      </c>
      <c r="R10">
        <f>6.8238 +0.4763*K10 -1.9013*N10 +0.2038*O10</f>
        <v>48.724600000000002</v>
      </c>
      <c r="S10">
        <f t="shared" si="0"/>
        <v>48.724600000000002</v>
      </c>
    </row>
    <row r="11" spans="1:19" x14ac:dyDescent="0.25">
      <c r="A11" t="s">
        <v>2501</v>
      </c>
      <c r="B11">
        <v>1</v>
      </c>
      <c r="C11">
        <v>0</v>
      </c>
      <c r="D11">
        <v>0</v>
      </c>
      <c r="E11">
        <v>1</v>
      </c>
      <c r="F11">
        <v>20</v>
      </c>
      <c r="G11">
        <v>363</v>
      </c>
      <c r="H11">
        <v>2</v>
      </c>
      <c r="I11">
        <v>62</v>
      </c>
      <c r="J11">
        <v>72</v>
      </c>
      <c r="K11">
        <v>117</v>
      </c>
      <c r="L11">
        <v>2355</v>
      </c>
      <c r="M11">
        <v>88</v>
      </c>
      <c r="N11">
        <v>24</v>
      </c>
      <c r="O11">
        <v>226</v>
      </c>
      <c r="Q11">
        <f>-11.1266 +8.5087*K11 -1.4154*L11 -7.6515*O11</f>
        <v>-4078.1147000000001</v>
      </c>
      <c r="R11">
        <f>6.8238 +0.4763*K11 -1.9013*N11 +0.2038*O11</f>
        <v>62.978500000000004</v>
      </c>
      <c r="S11">
        <f t="shared" si="0"/>
        <v>62.978500000000004</v>
      </c>
    </row>
    <row r="12" spans="1:19" x14ac:dyDescent="0.25">
      <c r="A12" t="s">
        <v>2502</v>
      </c>
      <c r="B12">
        <v>1</v>
      </c>
      <c r="C12">
        <v>0</v>
      </c>
      <c r="D12">
        <v>5</v>
      </c>
      <c r="E12">
        <v>0</v>
      </c>
      <c r="F12">
        <v>51</v>
      </c>
      <c r="G12">
        <v>883</v>
      </c>
      <c r="H12">
        <v>31</v>
      </c>
      <c r="I12">
        <v>21</v>
      </c>
      <c r="J12">
        <v>59</v>
      </c>
      <c r="K12">
        <v>199</v>
      </c>
      <c r="L12">
        <v>1223</v>
      </c>
      <c r="M12">
        <v>211</v>
      </c>
      <c r="N12">
        <v>57</v>
      </c>
      <c r="O12">
        <v>393</v>
      </c>
      <c r="Q12">
        <f>-11.1266 +8.5087*K12 -1.4154*L12 -7.6515*O12</f>
        <v>-3055.9690000000005</v>
      </c>
      <c r="R12">
        <f>6.8238 +0.4763*K12 -1.9013*N12 +0.2038*O12</f>
        <v>73.326800000000006</v>
      </c>
      <c r="S12">
        <f t="shared" si="0"/>
        <v>73.326800000000006</v>
      </c>
    </row>
    <row r="13" spans="1:19" x14ac:dyDescent="0.25">
      <c r="A13" t="s">
        <v>2503</v>
      </c>
      <c r="B13">
        <v>1</v>
      </c>
      <c r="C13">
        <v>1</v>
      </c>
      <c r="D13">
        <v>3</v>
      </c>
      <c r="E13">
        <v>0</v>
      </c>
      <c r="F13">
        <v>20</v>
      </c>
      <c r="G13">
        <v>179</v>
      </c>
      <c r="H13">
        <v>5</v>
      </c>
      <c r="I13">
        <v>36</v>
      </c>
      <c r="J13">
        <v>3</v>
      </c>
      <c r="K13">
        <v>24</v>
      </c>
      <c r="L13">
        <v>205</v>
      </c>
      <c r="M13">
        <v>1</v>
      </c>
      <c r="N13">
        <v>10</v>
      </c>
      <c r="O13">
        <v>35</v>
      </c>
      <c r="Q13">
        <f>-11.1266 +8.5087*K13 -1.4154*L13 -7.6515*O13</f>
        <v>-364.87729999999999</v>
      </c>
      <c r="R13">
        <f>6.8238 +0.4763*K13 -1.9013*N13 +0.2038*O13</f>
        <v>6.3750000000000044</v>
      </c>
      <c r="S13">
        <f t="shared" si="0"/>
        <v>6.3750000000000044</v>
      </c>
    </row>
    <row r="14" spans="1:19" x14ac:dyDescent="0.25">
      <c r="A14" t="s">
        <v>2504</v>
      </c>
      <c r="B14">
        <v>1</v>
      </c>
      <c r="C14">
        <v>7</v>
      </c>
      <c r="D14">
        <v>18</v>
      </c>
      <c r="E14">
        <v>44</v>
      </c>
      <c r="F14">
        <v>116</v>
      </c>
      <c r="G14">
        <v>4865</v>
      </c>
      <c r="H14">
        <v>86</v>
      </c>
      <c r="I14">
        <v>289</v>
      </c>
      <c r="J14">
        <v>247</v>
      </c>
      <c r="K14">
        <v>634</v>
      </c>
      <c r="L14">
        <v>3447</v>
      </c>
      <c r="M14">
        <v>633</v>
      </c>
      <c r="N14">
        <v>444</v>
      </c>
      <c r="O14">
        <v>505</v>
      </c>
      <c r="Q14">
        <f>-11.1266 +8.5087*K14 -1.4154*L14 -7.6515*O14</f>
        <v>-3359.5021000000002</v>
      </c>
      <c r="R14">
        <f>6.8238 +0.4763*K14 -1.9013*N14 +0.2038*O14</f>
        <v>-432.46019999999999</v>
      </c>
      <c r="S14" s="9">
        <f t="shared" si="0"/>
        <v>-432.46019999999999</v>
      </c>
    </row>
    <row r="15" spans="1:19" x14ac:dyDescent="0.25">
      <c r="A15" t="s">
        <v>2505</v>
      </c>
      <c r="B15">
        <v>1</v>
      </c>
      <c r="C15">
        <v>2</v>
      </c>
      <c r="D15">
        <v>7</v>
      </c>
      <c r="E15">
        <v>2</v>
      </c>
      <c r="F15">
        <v>3</v>
      </c>
      <c r="G15">
        <v>71</v>
      </c>
      <c r="H15">
        <v>12</v>
      </c>
      <c r="I15">
        <v>11</v>
      </c>
      <c r="J15">
        <v>8</v>
      </c>
      <c r="K15">
        <v>22</v>
      </c>
      <c r="L15">
        <v>60</v>
      </c>
      <c r="M15">
        <v>15</v>
      </c>
      <c r="N15">
        <v>3</v>
      </c>
      <c r="O15">
        <v>11</v>
      </c>
      <c r="Q15">
        <f>-11.1266 +8.5087*K15 -1.4154*L15 -7.6515*O15</f>
        <v>6.9742999999999853</v>
      </c>
      <c r="R15">
        <f>6.8238 +0.4763*K15 -1.9013*N15 +0.2038*O15</f>
        <v>13.840299999999997</v>
      </c>
      <c r="S15">
        <f t="shared" si="0"/>
        <v>13.840299999999997</v>
      </c>
    </row>
    <row r="16" spans="1:19" x14ac:dyDescent="0.25">
      <c r="A16" t="s">
        <v>2506</v>
      </c>
      <c r="B16">
        <v>1</v>
      </c>
      <c r="C16">
        <v>1</v>
      </c>
      <c r="D16">
        <v>5</v>
      </c>
      <c r="E16">
        <v>1</v>
      </c>
      <c r="F16">
        <v>6</v>
      </c>
      <c r="G16">
        <v>249</v>
      </c>
      <c r="H16">
        <v>10</v>
      </c>
      <c r="I16">
        <v>34</v>
      </c>
      <c r="J16">
        <v>8</v>
      </c>
      <c r="K16">
        <v>88</v>
      </c>
      <c r="L16">
        <v>305</v>
      </c>
      <c r="M16">
        <v>50</v>
      </c>
      <c r="N16">
        <v>19</v>
      </c>
      <c r="O16">
        <v>46</v>
      </c>
      <c r="Q16">
        <f>-11.1266 +8.5087*K16 -1.4154*L16 -7.6515*O16</f>
        <v>-46.0270000000001</v>
      </c>
      <c r="R16">
        <f>6.8238 +0.4763*K16 -1.9013*N16 +0.2038*O16</f>
        <v>21.988300000000002</v>
      </c>
      <c r="S16">
        <f t="shared" si="0"/>
        <v>21.988300000000002</v>
      </c>
    </row>
    <row r="17" spans="1:19" x14ac:dyDescent="0.25">
      <c r="A17" t="s">
        <v>2507</v>
      </c>
      <c r="B17">
        <v>1</v>
      </c>
      <c r="C17">
        <v>3</v>
      </c>
      <c r="D17">
        <v>24</v>
      </c>
      <c r="E17">
        <v>9</v>
      </c>
      <c r="F17">
        <v>23</v>
      </c>
      <c r="G17">
        <v>834</v>
      </c>
      <c r="H17">
        <v>13</v>
      </c>
      <c r="I17">
        <v>87</v>
      </c>
      <c r="J17">
        <v>53</v>
      </c>
      <c r="K17">
        <v>148</v>
      </c>
      <c r="L17">
        <v>821</v>
      </c>
      <c r="M17">
        <v>154</v>
      </c>
      <c r="N17">
        <v>38</v>
      </c>
      <c r="O17">
        <v>171</v>
      </c>
      <c r="Q17">
        <f>-11.1266 +8.5087*K17 -1.4154*L17 -7.6515*O17</f>
        <v>-1222.2889000000002</v>
      </c>
      <c r="R17">
        <f>6.8238 +0.4763*K17 -1.9013*N17 +0.2038*O17</f>
        <v>39.916600000000017</v>
      </c>
      <c r="S17">
        <f t="shared" si="0"/>
        <v>39.916600000000017</v>
      </c>
    </row>
    <row r="18" spans="1:19" x14ac:dyDescent="0.25">
      <c r="A18" t="s">
        <v>2508</v>
      </c>
      <c r="B18">
        <v>1</v>
      </c>
      <c r="C18">
        <v>8</v>
      </c>
      <c r="D18">
        <v>14</v>
      </c>
      <c r="E18">
        <v>2</v>
      </c>
      <c r="F18">
        <v>55</v>
      </c>
      <c r="G18">
        <v>1053</v>
      </c>
      <c r="H18">
        <v>17</v>
      </c>
      <c r="I18">
        <v>100</v>
      </c>
      <c r="J18">
        <v>97</v>
      </c>
      <c r="K18">
        <v>282</v>
      </c>
      <c r="L18">
        <v>792</v>
      </c>
      <c r="M18">
        <v>154</v>
      </c>
      <c r="N18">
        <v>50</v>
      </c>
      <c r="O18">
        <v>124</v>
      </c>
      <c r="Q18">
        <f>-11.1266 +8.5087*K18 -1.4154*L18 -7.6515*O18</f>
        <v>318.54399999999987</v>
      </c>
      <c r="R18">
        <f>6.8238 +0.4763*K18 -1.9013*N18 +0.2038*O18</f>
        <v>71.346599999999995</v>
      </c>
      <c r="S18">
        <f t="shared" si="0"/>
        <v>318.54399999999987</v>
      </c>
    </row>
    <row r="19" spans="1:19" x14ac:dyDescent="0.25">
      <c r="A19" t="s">
        <v>2509</v>
      </c>
      <c r="B19">
        <v>1</v>
      </c>
      <c r="C19">
        <v>17</v>
      </c>
      <c r="D19">
        <v>28</v>
      </c>
      <c r="E19">
        <v>11</v>
      </c>
      <c r="F19">
        <v>98</v>
      </c>
      <c r="G19">
        <v>4561</v>
      </c>
      <c r="H19">
        <v>21</v>
      </c>
      <c r="I19">
        <v>289</v>
      </c>
      <c r="J19">
        <v>259</v>
      </c>
      <c r="K19">
        <v>556</v>
      </c>
      <c r="L19">
        <v>1295</v>
      </c>
      <c r="M19">
        <v>500</v>
      </c>
      <c r="N19">
        <v>633</v>
      </c>
      <c r="O19">
        <v>96</v>
      </c>
      <c r="Q19">
        <f>-11.1266 +8.5087*K19 -1.4154*L19 -7.6515*O19</f>
        <v>2152.2236000000003</v>
      </c>
      <c r="R19">
        <f>6.8238 +0.4763*K19 -1.9013*N19 +0.2038*O19</f>
        <v>-912.31149999999991</v>
      </c>
      <c r="S19">
        <f t="shared" si="0"/>
        <v>2152.2236000000003</v>
      </c>
    </row>
    <row r="20" spans="1:19" x14ac:dyDescent="0.25">
      <c r="A20" t="s">
        <v>2510</v>
      </c>
      <c r="B20">
        <v>1</v>
      </c>
      <c r="C20">
        <v>2</v>
      </c>
      <c r="D20">
        <v>5</v>
      </c>
      <c r="E20">
        <v>0</v>
      </c>
      <c r="F20">
        <v>33</v>
      </c>
      <c r="G20">
        <v>625</v>
      </c>
      <c r="H20">
        <v>6</v>
      </c>
      <c r="I20">
        <v>86</v>
      </c>
      <c r="J20">
        <v>39</v>
      </c>
      <c r="K20">
        <v>94</v>
      </c>
      <c r="L20">
        <v>638</v>
      </c>
      <c r="M20">
        <v>123</v>
      </c>
      <c r="N20">
        <v>37</v>
      </c>
      <c r="O20">
        <v>96</v>
      </c>
      <c r="Q20">
        <f>-11.1266 +8.5087*K20 -1.4154*L20 -7.6515*O20</f>
        <v>-848.87800000000027</v>
      </c>
      <c r="R20">
        <f>6.8238 +0.4763*K20 -1.9013*N20 +0.2038*O20</f>
        <v>0.81269999999999598</v>
      </c>
      <c r="S20">
        <f t="shared" si="0"/>
        <v>0.81269999999999598</v>
      </c>
    </row>
    <row r="21" spans="1:19" x14ac:dyDescent="0.25">
      <c r="A21" t="s">
        <v>2511</v>
      </c>
      <c r="B21">
        <v>1</v>
      </c>
      <c r="C21">
        <v>0</v>
      </c>
      <c r="D21">
        <v>6</v>
      </c>
      <c r="E21">
        <v>0</v>
      </c>
      <c r="F21">
        <v>10</v>
      </c>
      <c r="G21">
        <v>355</v>
      </c>
      <c r="H21">
        <v>10</v>
      </c>
      <c r="I21">
        <v>38</v>
      </c>
      <c r="J21">
        <v>22</v>
      </c>
      <c r="K21">
        <v>53</v>
      </c>
      <c r="L21">
        <v>328</v>
      </c>
      <c r="M21">
        <v>32</v>
      </c>
      <c r="N21">
        <v>8</v>
      </c>
      <c r="O21">
        <v>61</v>
      </c>
      <c r="Q21">
        <f>-11.1266 +8.5087*K21 -1.4154*L21 -7.6515*O21</f>
        <v>-491.15820000000002</v>
      </c>
      <c r="R21">
        <f>6.8238 +0.4763*K21 -1.9013*N21 +0.2038*O21</f>
        <v>29.289100000000005</v>
      </c>
      <c r="S21">
        <f t="shared" si="0"/>
        <v>29.289100000000005</v>
      </c>
    </row>
    <row r="22" spans="1:19" x14ac:dyDescent="0.25">
      <c r="A22" t="s">
        <v>2512</v>
      </c>
      <c r="B22">
        <v>1</v>
      </c>
      <c r="C22">
        <v>0</v>
      </c>
      <c r="D22">
        <v>15</v>
      </c>
      <c r="E22">
        <v>3</v>
      </c>
      <c r="F22">
        <v>40</v>
      </c>
      <c r="G22">
        <v>756</v>
      </c>
      <c r="H22">
        <v>4</v>
      </c>
      <c r="I22">
        <v>77</v>
      </c>
      <c r="J22">
        <v>93</v>
      </c>
      <c r="K22">
        <v>120</v>
      </c>
      <c r="L22">
        <v>581</v>
      </c>
      <c r="M22">
        <v>128</v>
      </c>
      <c r="N22">
        <v>20</v>
      </c>
      <c r="O22">
        <v>169</v>
      </c>
      <c r="Q22">
        <f>-11.1266 +8.5087*K22 -1.4154*L22 -7.6515*O22</f>
        <v>-1105.5335000000005</v>
      </c>
      <c r="R22">
        <f>6.8238 +0.4763*K22 -1.9013*N22 +0.2038*O22</f>
        <v>60.396000000000001</v>
      </c>
      <c r="S22">
        <f t="shared" si="0"/>
        <v>60.396000000000001</v>
      </c>
    </row>
    <row r="23" spans="1:19" x14ac:dyDescent="0.25">
      <c r="A23" t="s">
        <v>2513</v>
      </c>
      <c r="B23">
        <v>1</v>
      </c>
      <c r="C23">
        <v>4</v>
      </c>
      <c r="D23">
        <v>6</v>
      </c>
      <c r="E23">
        <v>9</v>
      </c>
      <c r="F23">
        <v>48</v>
      </c>
      <c r="G23">
        <v>1248</v>
      </c>
      <c r="H23">
        <v>11</v>
      </c>
      <c r="I23">
        <v>106</v>
      </c>
      <c r="J23">
        <v>65</v>
      </c>
      <c r="K23">
        <v>394</v>
      </c>
      <c r="L23">
        <v>2497</v>
      </c>
      <c r="M23">
        <v>206</v>
      </c>
      <c r="N23">
        <v>45</v>
      </c>
      <c r="O23">
        <v>436</v>
      </c>
      <c r="Q23">
        <f>-11.1266 +8.5087*K23 -1.4154*L23 -7.6515*O23</f>
        <v>-3529.0066000000002</v>
      </c>
      <c r="R23">
        <f>6.8238 +0.4763*K23 -1.9013*N23 +0.2038*O23</f>
        <v>197.78430000000003</v>
      </c>
      <c r="S23">
        <f t="shared" si="0"/>
        <v>197.78430000000003</v>
      </c>
    </row>
    <row r="24" spans="1:19" x14ac:dyDescent="0.25">
      <c r="A24" t="s">
        <v>2514</v>
      </c>
      <c r="B24">
        <v>1</v>
      </c>
      <c r="C24">
        <v>0</v>
      </c>
      <c r="D24">
        <v>1</v>
      </c>
      <c r="E24">
        <v>0</v>
      </c>
      <c r="F24">
        <v>8</v>
      </c>
      <c r="G24">
        <v>127</v>
      </c>
      <c r="H24">
        <v>2</v>
      </c>
      <c r="I24">
        <v>13</v>
      </c>
      <c r="J24">
        <v>4</v>
      </c>
      <c r="K24">
        <v>22</v>
      </c>
      <c r="L24">
        <v>104</v>
      </c>
      <c r="M24">
        <v>14</v>
      </c>
      <c r="N24">
        <v>3</v>
      </c>
      <c r="O24">
        <v>39</v>
      </c>
      <c r="Q24">
        <f>-11.1266 +8.5087*K24 -1.4154*L24 -7.6515*O24</f>
        <v>-269.5453</v>
      </c>
      <c r="R24">
        <f>6.8238 +0.4763*K24 -1.9013*N24 +0.2038*O24</f>
        <v>19.546699999999998</v>
      </c>
      <c r="S24">
        <f t="shared" si="0"/>
        <v>19.546699999999998</v>
      </c>
    </row>
    <row r="25" spans="1:19" x14ac:dyDescent="0.25">
      <c r="A25" t="s">
        <v>2515</v>
      </c>
      <c r="B25">
        <v>1</v>
      </c>
      <c r="C25">
        <v>1</v>
      </c>
      <c r="D25">
        <v>6</v>
      </c>
      <c r="E25">
        <v>0</v>
      </c>
      <c r="F25">
        <v>23</v>
      </c>
      <c r="G25">
        <v>720</v>
      </c>
      <c r="H25">
        <v>14</v>
      </c>
      <c r="I25">
        <v>84</v>
      </c>
      <c r="J25">
        <v>78</v>
      </c>
      <c r="K25">
        <v>173</v>
      </c>
      <c r="L25">
        <v>856</v>
      </c>
      <c r="M25">
        <v>126</v>
      </c>
      <c r="N25">
        <v>35</v>
      </c>
      <c r="O25">
        <v>210</v>
      </c>
      <c r="Q25">
        <f>-11.1266 +8.5087*K25 -1.4154*L25 -7.6515*O25</f>
        <v>-1357.5189000000003</v>
      </c>
      <c r="R25">
        <f>6.8238 +0.4763*K25 -1.9013*N25 +0.2038*O25</f>
        <v>65.476200000000006</v>
      </c>
      <c r="S25">
        <f t="shared" si="0"/>
        <v>65.476200000000006</v>
      </c>
    </row>
    <row r="26" spans="1:19" x14ac:dyDescent="0.25">
      <c r="A26" t="s">
        <v>2516</v>
      </c>
      <c r="B26">
        <v>1</v>
      </c>
      <c r="C26">
        <v>0</v>
      </c>
      <c r="D26">
        <v>2</v>
      </c>
      <c r="E26">
        <v>2</v>
      </c>
      <c r="F26">
        <v>24</v>
      </c>
      <c r="G26">
        <v>157</v>
      </c>
      <c r="H26">
        <v>3</v>
      </c>
      <c r="I26">
        <v>20</v>
      </c>
      <c r="J26">
        <v>40</v>
      </c>
      <c r="K26">
        <v>66</v>
      </c>
      <c r="L26">
        <v>128</v>
      </c>
      <c r="M26">
        <v>15</v>
      </c>
      <c r="N26">
        <v>4</v>
      </c>
      <c r="O26">
        <v>27</v>
      </c>
      <c r="Q26">
        <f>-11.1266 +8.5087*K26 -1.4154*L26 -7.6515*O26</f>
        <v>162.68589999999983</v>
      </c>
      <c r="R26">
        <f>6.8238 +0.4763*K26 -1.9013*N26 +0.2038*O26</f>
        <v>36.156999999999996</v>
      </c>
      <c r="S26">
        <f t="shared" si="0"/>
        <v>162.68589999999983</v>
      </c>
    </row>
    <row r="27" spans="1:19" x14ac:dyDescent="0.25">
      <c r="A27" t="s">
        <v>2517</v>
      </c>
      <c r="B27">
        <v>1</v>
      </c>
      <c r="C27">
        <v>2</v>
      </c>
      <c r="D27">
        <v>30</v>
      </c>
      <c r="E27">
        <v>3</v>
      </c>
      <c r="F27">
        <v>42</v>
      </c>
      <c r="G27">
        <v>1487</v>
      </c>
      <c r="H27">
        <v>11</v>
      </c>
      <c r="I27">
        <v>197</v>
      </c>
      <c r="J27">
        <v>107</v>
      </c>
      <c r="K27">
        <v>217</v>
      </c>
      <c r="L27">
        <v>4435</v>
      </c>
      <c r="M27">
        <v>158</v>
      </c>
      <c r="N27">
        <v>95</v>
      </c>
      <c r="O27">
        <v>479</v>
      </c>
      <c r="Q27">
        <f>-11.1266 +8.5087*K27 -1.4154*L27 -7.6515*O27</f>
        <v>-8107.1062000000002</v>
      </c>
      <c r="R27">
        <f>6.8238 +0.4763*K27 -1.9013*N27 +0.2038*O27</f>
        <v>27.177600000000012</v>
      </c>
      <c r="S27">
        <f t="shared" si="0"/>
        <v>27.177600000000012</v>
      </c>
    </row>
    <row r="28" spans="1:19" x14ac:dyDescent="0.25">
      <c r="A28" t="s">
        <v>2518</v>
      </c>
      <c r="B28">
        <v>1</v>
      </c>
      <c r="C28">
        <v>0</v>
      </c>
      <c r="D28">
        <v>7</v>
      </c>
      <c r="E28">
        <v>2</v>
      </c>
      <c r="F28">
        <v>9</v>
      </c>
      <c r="G28">
        <v>419</v>
      </c>
      <c r="H28">
        <v>4</v>
      </c>
      <c r="I28">
        <v>27</v>
      </c>
      <c r="J28">
        <v>28</v>
      </c>
      <c r="K28">
        <v>71</v>
      </c>
      <c r="L28">
        <v>151</v>
      </c>
      <c r="M28">
        <v>51</v>
      </c>
      <c r="N28">
        <v>43</v>
      </c>
      <c r="O28">
        <v>25</v>
      </c>
      <c r="Q28">
        <f>-11.1266 +8.5087*K28 -1.4154*L28 -7.6515*O28</f>
        <v>187.97819999999979</v>
      </c>
      <c r="R28">
        <f>6.8238 +0.4763*K28 -1.9013*N28 +0.2038*O28</f>
        <v>-36.019799999999996</v>
      </c>
      <c r="S28">
        <f t="shared" si="0"/>
        <v>187.97819999999979</v>
      </c>
    </row>
    <row r="29" spans="1:19" x14ac:dyDescent="0.25">
      <c r="A29" t="s">
        <v>2519</v>
      </c>
      <c r="B29">
        <v>1</v>
      </c>
      <c r="C29">
        <v>0</v>
      </c>
      <c r="D29">
        <v>7</v>
      </c>
      <c r="E29">
        <v>0</v>
      </c>
      <c r="F29">
        <v>2</v>
      </c>
      <c r="G29">
        <v>22</v>
      </c>
      <c r="H29">
        <v>10</v>
      </c>
      <c r="I29">
        <v>4</v>
      </c>
      <c r="J29">
        <v>4</v>
      </c>
      <c r="K29">
        <v>5</v>
      </c>
      <c r="L29">
        <v>4</v>
      </c>
      <c r="M29">
        <v>3</v>
      </c>
      <c r="N29">
        <v>0</v>
      </c>
      <c r="O29">
        <v>5</v>
      </c>
      <c r="Q29">
        <f>-11.1266 +8.5087*K29 -1.4154*L29 -7.6515*O29</f>
        <v>-12.502200000000006</v>
      </c>
      <c r="R29">
        <f>6.8238 +0.4763*K29 -1.9013*N29 +0.2038*O29</f>
        <v>10.224300000000001</v>
      </c>
      <c r="S29">
        <f t="shared" si="0"/>
        <v>10.224300000000001</v>
      </c>
    </row>
    <row r="30" spans="1:19" x14ac:dyDescent="0.25">
      <c r="A30" t="s">
        <v>2520</v>
      </c>
      <c r="B30">
        <v>1</v>
      </c>
      <c r="C30">
        <v>1</v>
      </c>
      <c r="D30">
        <v>15</v>
      </c>
      <c r="E30">
        <v>13</v>
      </c>
      <c r="F30">
        <v>11</v>
      </c>
      <c r="G30">
        <v>791</v>
      </c>
      <c r="H30">
        <v>48</v>
      </c>
      <c r="I30">
        <v>105</v>
      </c>
      <c r="J30">
        <v>97</v>
      </c>
      <c r="K30">
        <v>174</v>
      </c>
      <c r="L30">
        <v>506</v>
      </c>
      <c r="M30">
        <v>167</v>
      </c>
      <c r="N30">
        <v>30</v>
      </c>
      <c r="O30">
        <v>232</v>
      </c>
      <c r="Q30">
        <f>-11.1266 +8.5087*K30 -1.4154*L30 -7.6515*O30</f>
        <v>-1021.9532000000003</v>
      </c>
      <c r="R30">
        <f>6.8238 +0.4763*K30 -1.9013*N30 +0.2038*O30</f>
        <v>79.942599999999999</v>
      </c>
      <c r="S30">
        <f t="shared" si="0"/>
        <v>79.942599999999999</v>
      </c>
    </row>
    <row r="31" spans="1:19" x14ac:dyDescent="0.25">
      <c r="A31" t="s">
        <v>2521</v>
      </c>
      <c r="B31">
        <v>1</v>
      </c>
      <c r="C31">
        <v>1</v>
      </c>
      <c r="D31">
        <v>5</v>
      </c>
      <c r="E31">
        <v>18</v>
      </c>
      <c r="F31">
        <v>74</v>
      </c>
      <c r="G31">
        <v>1316</v>
      </c>
      <c r="H31">
        <v>60</v>
      </c>
      <c r="I31">
        <v>72</v>
      </c>
      <c r="J31">
        <v>14</v>
      </c>
      <c r="K31">
        <v>531</v>
      </c>
      <c r="L31">
        <v>573</v>
      </c>
      <c r="M31">
        <v>206</v>
      </c>
      <c r="N31">
        <v>28</v>
      </c>
      <c r="O31">
        <v>538</v>
      </c>
      <c r="Q31">
        <f>-11.1266 +8.5087*K31 -1.4154*L31 -7.6515*O31</f>
        <v>-420.53810000000067</v>
      </c>
      <c r="R31">
        <f>6.8238 +0.4763*K31 -1.9013*N31 +0.2038*O31</f>
        <v>316.14710000000002</v>
      </c>
      <c r="S31">
        <f t="shared" si="0"/>
        <v>316.14710000000002</v>
      </c>
    </row>
    <row r="32" spans="1:19" x14ac:dyDescent="0.25">
      <c r="A32" t="s">
        <v>2522</v>
      </c>
      <c r="B32">
        <v>1</v>
      </c>
      <c r="C32">
        <v>8</v>
      </c>
      <c r="D32">
        <v>43</v>
      </c>
      <c r="E32">
        <v>12</v>
      </c>
      <c r="F32">
        <v>202</v>
      </c>
      <c r="G32">
        <v>2681</v>
      </c>
      <c r="H32">
        <v>39</v>
      </c>
      <c r="I32">
        <v>368</v>
      </c>
      <c r="J32">
        <v>282</v>
      </c>
      <c r="K32">
        <v>619</v>
      </c>
      <c r="L32">
        <v>8879</v>
      </c>
      <c r="M32">
        <v>1156</v>
      </c>
      <c r="N32">
        <v>48</v>
      </c>
      <c r="O32">
        <v>2260</v>
      </c>
      <c r="Q32">
        <f>-11.1266 +8.5087*K32 -1.4154*L32 -7.6515*O32</f>
        <v>-24603.9679</v>
      </c>
      <c r="R32">
        <f>6.8238 +0.4763*K32 -1.9013*N32 +0.2038*O32</f>
        <v>670.97910000000002</v>
      </c>
      <c r="S32">
        <f t="shared" si="0"/>
        <v>670.97910000000002</v>
      </c>
    </row>
    <row r="33" spans="1:19" x14ac:dyDescent="0.25">
      <c r="A33" t="s">
        <v>2523</v>
      </c>
      <c r="B33">
        <v>1</v>
      </c>
      <c r="C33">
        <v>1</v>
      </c>
      <c r="D33">
        <v>1</v>
      </c>
      <c r="E33">
        <v>2</v>
      </c>
      <c r="F33">
        <v>55</v>
      </c>
      <c r="G33">
        <v>964</v>
      </c>
      <c r="H33">
        <v>16</v>
      </c>
      <c r="I33">
        <v>69</v>
      </c>
      <c r="J33">
        <v>49</v>
      </c>
      <c r="K33">
        <v>410</v>
      </c>
      <c r="L33">
        <v>590</v>
      </c>
      <c r="M33">
        <v>367</v>
      </c>
      <c r="N33">
        <v>8</v>
      </c>
      <c r="O33">
        <v>539</v>
      </c>
      <c r="Q33">
        <f>-11.1266 +8.5087*K33 -1.4154*L33 -7.6515*O33</f>
        <v>-1481.8041000000012</v>
      </c>
      <c r="R33">
        <f>6.8238 +0.4763*K33 -1.9013*N33 +0.2038*O33</f>
        <v>296.74459999999999</v>
      </c>
      <c r="S33">
        <f t="shared" si="0"/>
        <v>296.74459999999999</v>
      </c>
    </row>
    <row r="34" spans="1:19" x14ac:dyDescent="0.25">
      <c r="A34" t="s">
        <v>2524</v>
      </c>
      <c r="B34">
        <v>1</v>
      </c>
      <c r="C34">
        <v>13</v>
      </c>
      <c r="D34">
        <v>17</v>
      </c>
      <c r="E34">
        <v>8</v>
      </c>
      <c r="F34">
        <v>131</v>
      </c>
      <c r="G34">
        <v>3691</v>
      </c>
      <c r="H34">
        <v>24</v>
      </c>
      <c r="I34">
        <v>753</v>
      </c>
      <c r="J34">
        <v>337</v>
      </c>
      <c r="K34">
        <v>1128</v>
      </c>
      <c r="L34">
        <v>13275</v>
      </c>
      <c r="M34">
        <v>1104</v>
      </c>
      <c r="N34">
        <v>331</v>
      </c>
      <c r="O34">
        <v>3701</v>
      </c>
      <c r="Q34">
        <f>-11.1266 +8.5087*K34 -1.4154*L34 -7.6515*O34</f>
        <v>-37520.949500000002</v>
      </c>
      <c r="R34">
        <f>6.8238 +0.4763*K34 -1.9013*N34 +0.2038*O34</f>
        <v>669.02370000000008</v>
      </c>
      <c r="S34">
        <f t="shared" si="0"/>
        <v>669.02370000000008</v>
      </c>
    </row>
    <row r="35" spans="1:19" x14ac:dyDescent="0.25">
      <c r="A35" t="s">
        <v>2525</v>
      </c>
      <c r="B35">
        <v>1</v>
      </c>
      <c r="C35">
        <v>10</v>
      </c>
      <c r="D35">
        <v>53</v>
      </c>
      <c r="E35">
        <v>12</v>
      </c>
      <c r="F35">
        <v>82</v>
      </c>
      <c r="G35">
        <v>1175</v>
      </c>
      <c r="H35">
        <v>55</v>
      </c>
      <c r="I35">
        <v>163</v>
      </c>
      <c r="J35">
        <v>81</v>
      </c>
      <c r="K35">
        <v>373</v>
      </c>
      <c r="L35">
        <v>3345</v>
      </c>
      <c r="M35">
        <v>642</v>
      </c>
      <c r="N35">
        <v>43</v>
      </c>
      <c r="O35">
        <v>1085</v>
      </c>
      <c r="Q35">
        <f>-11.1266 +8.5087*K35 -1.4154*L35 -7.6515*O35</f>
        <v>-9873.7720000000008</v>
      </c>
      <c r="R35">
        <f>6.8238 +0.4763*K35 -1.9013*N35 +0.2038*O35</f>
        <v>323.85080000000005</v>
      </c>
      <c r="S35">
        <f t="shared" si="0"/>
        <v>323.85080000000005</v>
      </c>
    </row>
    <row r="36" spans="1:19" x14ac:dyDescent="0.25">
      <c r="A36" t="s">
        <v>2526</v>
      </c>
      <c r="B36">
        <v>1</v>
      </c>
      <c r="C36">
        <v>0</v>
      </c>
      <c r="D36">
        <v>4</v>
      </c>
      <c r="E36">
        <v>6</v>
      </c>
      <c r="F36">
        <v>40</v>
      </c>
      <c r="G36">
        <v>690</v>
      </c>
      <c r="H36">
        <v>6</v>
      </c>
      <c r="I36">
        <v>62</v>
      </c>
      <c r="J36">
        <v>82</v>
      </c>
      <c r="K36">
        <v>159</v>
      </c>
      <c r="L36">
        <v>2350</v>
      </c>
      <c r="M36">
        <v>122</v>
      </c>
      <c r="N36">
        <v>41</v>
      </c>
      <c r="O36">
        <v>252</v>
      </c>
      <c r="Q36">
        <f>-11.1266 +8.5087*K36 -1.4154*L36 -7.6515*O36</f>
        <v>-3912.6113000000005</v>
      </c>
      <c r="R36">
        <f>6.8238 +0.4763*K36 -1.9013*N36 +0.2038*O36</f>
        <v>55.959800000000016</v>
      </c>
      <c r="S36">
        <f t="shared" si="0"/>
        <v>55.959800000000016</v>
      </c>
    </row>
    <row r="37" spans="1:19" x14ac:dyDescent="0.25">
      <c r="A37" t="s">
        <v>2527</v>
      </c>
      <c r="B37">
        <v>1</v>
      </c>
      <c r="C37">
        <v>1</v>
      </c>
      <c r="D37">
        <v>4</v>
      </c>
      <c r="E37">
        <v>9</v>
      </c>
      <c r="F37">
        <v>97</v>
      </c>
      <c r="G37">
        <v>1248</v>
      </c>
      <c r="H37">
        <v>37</v>
      </c>
      <c r="I37">
        <v>158</v>
      </c>
      <c r="J37">
        <v>121</v>
      </c>
      <c r="K37">
        <v>564</v>
      </c>
      <c r="L37">
        <v>3588</v>
      </c>
      <c r="M37">
        <v>498</v>
      </c>
      <c r="N37">
        <v>19</v>
      </c>
      <c r="O37">
        <v>1829</v>
      </c>
      <c r="Q37">
        <f>-11.1266 +8.5087*K37 -1.4154*L37 -7.6515*O37</f>
        <v>-14285.268500000002</v>
      </c>
      <c r="R37">
        <f>6.8238 +0.4763*K37 -1.9013*N37 +0.2038*O37</f>
        <v>612.08249999999998</v>
      </c>
      <c r="S37">
        <f t="shared" si="0"/>
        <v>612.08249999999998</v>
      </c>
    </row>
    <row r="38" spans="1:19" x14ac:dyDescent="0.25">
      <c r="A38" t="s">
        <v>2528</v>
      </c>
      <c r="B38">
        <v>0</v>
      </c>
      <c r="C38">
        <v>3</v>
      </c>
      <c r="D38">
        <v>36</v>
      </c>
      <c r="E38">
        <v>5</v>
      </c>
      <c r="F38">
        <v>14</v>
      </c>
      <c r="G38">
        <v>265</v>
      </c>
      <c r="H38">
        <v>17</v>
      </c>
      <c r="I38">
        <v>46</v>
      </c>
      <c r="J38">
        <v>29</v>
      </c>
      <c r="K38">
        <v>61</v>
      </c>
      <c r="L38">
        <v>223</v>
      </c>
      <c r="M38">
        <v>57</v>
      </c>
      <c r="N38">
        <v>28</v>
      </c>
      <c r="O38">
        <v>78</v>
      </c>
      <c r="Q38">
        <f>-11.1266 +8.5087*K38 -1.4154*L38 -7.6515*O38</f>
        <v>-404.54710000000011</v>
      </c>
      <c r="R38">
        <f>6.8238 +0.4763*K38 -1.9013*N38 +0.2038*O38</f>
        <v>-1.4619</v>
      </c>
      <c r="S38">
        <f t="shared" si="0"/>
        <v>-1.4619</v>
      </c>
    </row>
    <row r="39" spans="1:19" x14ac:dyDescent="0.25">
      <c r="A39" t="s">
        <v>2529</v>
      </c>
      <c r="B39">
        <v>0</v>
      </c>
      <c r="C39">
        <v>6</v>
      </c>
      <c r="D39">
        <v>12</v>
      </c>
      <c r="E39">
        <v>1</v>
      </c>
      <c r="F39">
        <v>19</v>
      </c>
      <c r="G39">
        <v>205</v>
      </c>
      <c r="H39">
        <v>8</v>
      </c>
      <c r="I39">
        <v>28</v>
      </c>
      <c r="J39">
        <v>16</v>
      </c>
      <c r="K39">
        <v>50</v>
      </c>
      <c r="L39">
        <v>92</v>
      </c>
      <c r="M39">
        <v>27</v>
      </c>
      <c r="N39">
        <v>24</v>
      </c>
      <c r="O39">
        <v>43</v>
      </c>
      <c r="Q39">
        <f>-11.1266 +8.5087*K39 -1.4154*L39 -7.6515*O39</f>
        <v>-44.922900000000027</v>
      </c>
      <c r="R39">
        <f>6.8238 +0.4763*K39 -1.9013*N39 +0.2038*O39</f>
        <v>-6.2289999999999957</v>
      </c>
      <c r="S39">
        <f t="shared" si="0"/>
        <v>-6.2289999999999957</v>
      </c>
    </row>
    <row r="40" spans="1:19" x14ac:dyDescent="0.25">
      <c r="A40" t="s">
        <v>2530</v>
      </c>
      <c r="B40">
        <v>0</v>
      </c>
      <c r="C40">
        <v>2</v>
      </c>
      <c r="D40">
        <v>10</v>
      </c>
      <c r="E40">
        <v>0</v>
      </c>
      <c r="F40">
        <v>7</v>
      </c>
      <c r="G40">
        <v>79</v>
      </c>
      <c r="H40">
        <v>3</v>
      </c>
      <c r="I40">
        <v>10</v>
      </c>
      <c r="J40">
        <v>5</v>
      </c>
      <c r="K40">
        <v>21</v>
      </c>
      <c r="L40">
        <v>145</v>
      </c>
      <c r="M40">
        <v>18</v>
      </c>
      <c r="N40">
        <v>13</v>
      </c>
      <c r="O40">
        <v>21</v>
      </c>
      <c r="Q40">
        <f>-11.1266 +8.5087*K40 -1.4154*L40 -7.6515*O40</f>
        <v>-198.35840000000002</v>
      </c>
      <c r="R40">
        <f>6.8238 +0.4763*K40 -1.9013*N40 +0.2038*O40</f>
        <v>-3.6109999999999989</v>
      </c>
      <c r="S40">
        <f t="shared" si="0"/>
        <v>-3.6109999999999989</v>
      </c>
    </row>
    <row r="41" spans="1:19" x14ac:dyDescent="0.25">
      <c r="A41" t="s">
        <v>2531</v>
      </c>
      <c r="B41">
        <v>0</v>
      </c>
      <c r="C41">
        <v>0</v>
      </c>
      <c r="D41">
        <v>18</v>
      </c>
      <c r="E41">
        <v>6</v>
      </c>
      <c r="F41">
        <v>13</v>
      </c>
      <c r="G41">
        <v>129</v>
      </c>
      <c r="H41">
        <v>15</v>
      </c>
      <c r="I41">
        <v>22</v>
      </c>
      <c r="J41">
        <v>19</v>
      </c>
      <c r="K41">
        <v>39</v>
      </c>
      <c r="L41">
        <v>170</v>
      </c>
      <c r="M41">
        <v>63</v>
      </c>
      <c r="N41">
        <v>20</v>
      </c>
      <c r="O41">
        <v>33</v>
      </c>
      <c r="Q41">
        <f>-11.1266 +8.5087*K41 -1.4154*L41 -7.6515*O41</f>
        <v>-172.40480000000002</v>
      </c>
      <c r="R41">
        <f>6.8238 +0.4763*K41 -1.9013*N41 +0.2038*O41</f>
        <v>-5.9010999999999925</v>
      </c>
      <c r="S41">
        <f t="shared" si="0"/>
        <v>-5.9010999999999925</v>
      </c>
    </row>
    <row r="42" spans="1:19" x14ac:dyDescent="0.25">
      <c r="A42" t="s">
        <v>2532</v>
      </c>
      <c r="B42">
        <v>0</v>
      </c>
      <c r="C42">
        <v>10</v>
      </c>
      <c r="D42">
        <v>69</v>
      </c>
      <c r="E42">
        <v>6</v>
      </c>
      <c r="F42">
        <v>19</v>
      </c>
      <c r="G42">
        <v>294</v>
      </c>
      <c r="H42">
        <v>20</v>
      </c>
      <c r="I42">
        <v>43</v>
      </c>
      <c r="J42">
        <v>24</v>
      </c>
      <c r="K42">
        <v>95</v>
      </c>
      <c r="L42">
        <v>377</v>
      </c>
      <c r="M42">
        <v>66</v>
      </c>
      <c r="N42">
        <v>54</v>
      </c>
      <c r="O42">
        <v>42</v>
      </c>
      <c r="Q42">
        <f>-11.1266 +8.5087*K42 -1.4154*L42 -7.6515*O42</f>
        <v>-57.768900000000201</v>
      </c>
      <c r="R42">
        <f>6.8238 +0.4763*K42 -1.9013*N42 +0.2038*O42</f>
        <v>-42.038299999999992</v>
      </c>
      <c r="S42">
        <f t="shared" si="0"/>
        <v>-42.038299999999992</v>
      </c>
    </row>
    <row r="43" spans="1:19" x14ac:dyDescent="0.25">
      <c r="C43" t="s">
        <v>2451</v>
      </c>
      <c r="D43" t="s">
        <v>2452</v>
      </c>
      <c r="E43" t="s">
        <v>2453</v>
      </c>
      <c r="F43" t="s">
        <v>2454</v>
      </c>
      <c r="G43" t="s">
        <v>2455</v>
      </c>
      <c r="H43" t="s">
        <v>2456</v>
      </c>
      <c r="I43" t="s">
        <v>2457</v>
      </c>
      <c r="J43" t="s">
        <v>2458</v>
      </c>
      <c r="K43" t="s">
        <v>1</v>
      </c>
      <c r="L43" t="s">
        <v>2</v>
      </c>
      <c r="M43" t="s">
        <v>4</v>
      </c>
      <c r="N43" t="s">
        <v>5</v>
      </c>
      <c r="O43" t="s">
        <v>6</v>
      </c>
    </row>
    <row r="44" spans="1:19" x14ac:dyDescent="0.25">
      <c r="Q44">
        <v>22.2222222222222</v>
      </c>
      <c r="R44">
        <v>86.1111111111111</v>
      </c>
      <c r="S44">
        <v>94.4444444444444</v>
      </c>
    </row>
    <row r="45" spans="1:19" x14ac:dyDescent="0.25">
      <c r="Q45">
        <v>100</v>
      </c>
      <c r="R45">
        <v>100</v>
      </c>
      <c r="S45">
        <v>100</v>
      </c>
    </row>
    <row r="46" spans="1:19" x14ac:dyDescent="0.25">
      <c r="Q46">
        <v>31.707317073170699</v>
      </c>
      <c r="R46">
        <v>87.804878048780495</v>
      </c>
      <c r="S46">
        <v>95.121951219512198</v>
      </c>
    </row>
    <row r="48" spans="1:19" x14ac:dyDescent="0.25">
      <c r="I48">
        <v>22.2222222222222</v>
      </c>
      <c r="J48">
        <v>100</v>
      </c>
      <c r="K48">
        <v>31.707317073170699</v>
      </c>
    </row>
    <row r="49" spans="9:11" x14ac:dyDescent="0.25">
      <c r="I49">
        <v>86.1111111111111</v>
      </c>
      <c r="J49">
        <v>100</v>
      </c>
      <c r="K49">
        <v>87.804878048780495</v>
      </c>
    </row>
    <row r="50" spans="9:11" x14ac:dyDescent="0.25">
      <c r="I50">
        <v>94.4444444444444</v>
      </c>
      <c r="J50">
        <v>100</v>
      </c>
      <c r="K50">
        <v>95.121951219512198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D0D4-D779-43C1-8076-9064358D1E38}">
  <dimension ref="A1:S52"/>
  <sheetViews>
    <sheetView topLeftCell="A37" workbookViewId="0">
      <selection activeCell="Q48" sqref="Q48"/>
    </sheetView>
  </sheetViews>
  <sheetFormatPr defaultRowHeight="15" x14ac:dyDescent="0.25"/>
  <cols>
    <col min="1" max="1" width="20.85546875" customWidth="1"/>
  </cols>
  <sheetData>
    <row r="1" spans="1:19" x14ac:dyDescent="0.25">
      <c r="A1" t="s">
        <v>820</v>
      </c>
      <c r="B1" t="s">
        <v>821</v>
      </c>
      <c r="C1" t="s">
        <v>2533</v>
      </c>
      <c r="D1" t="s">
        <v>2534</v>
      </c>
      <c r="E1" t="s">
        <v>2535</v>
      </c>
      <c r="F1" t="s">
        <v>2536</v>
      </c>
      <c r="G1" t="s">
        <v>2537</v>
      </c>
      <c r="H1" t="s">
        <v>2538</v>
      </c>
      <c r="I1" t="s">
        <v>2539</v>
      </c>
      <c r="J1" t="s">
        <v>2540</v>
      </c>
      <c r="K1" t="s">
        <v>2541</v>
      </c>
      <c r="L1" t="s">
        <v>2542</v>
      </c>
      <c r="M1" t="s">
        <v>2543</v>
      </c>
      <c r="N1" t="s">
        <v>2544</v>
      </c>
      <c r="O1" t="s">
        <v>2545</v>
      </c>
      <c r="Q1" t="s">
        <v>7</v>
      </c>
      <c r="R1" t="s">
        <v>8</v>
      </c>
      <c r="S1" t="s">
        <v>2923</v>
      </c>
    </row>
    <row r="2" spans="1:19" x14ac:dyDescent="0.25">
      <c r="A2" t="s">
        <v>2546</v>
      </c>
      <c r="B2" t="s">
        <v>2547</v>
      </c>
      <c r="C2">
        <v>4.7252200000000002</v>
      </c>
      <c r="D2">
        <v>5.7043999999999997</v>
      </c>
      <c r="E2">
        <v>5.8730900000000004</v>
      </c>
      <c r="F2">
        <v>5.7702</v>
      </c>
      <c r="G2">
        <v>15.2737</v>
      </c>
      <c r="H2">
        <v>6.0913300000000001</v>
      </c>
      <c r="I2">
        <v>7.0675499999999998</v>
      </c>
      <c r="J2">
        <v>4.9651100000000001</v>
      </c>
      <c r="K2">
        <v>13.2181</v>
      </c>
      <c r="L2">
        <v>7.0365000000000002</v>
      </c>
      <c r="M2">
        <v>9.0873299999999997</v>
      </c>
      <c r="N2">
        <v>4.5449799999999998</v>
      </c>
      <c r="O2">
        <v>11.4114</v>
      </c>
      <c r="Q2">
        <f>0.6104 +2.3501*G2 +1.6222*H2 -8.9165*J2</f>
        <v>2.1150745809999947</v>
      </c>
      <c r="R2">
        <f>-2.0531 -0.5364*G2 +13.4123*H2 -10.0557*I2</f>
        <v>0.38367014399999277</v>
      </c>
      <c r="S2">
        <f>MAX(Q2:R2)</f>
        <v>2.1150745809999947</v>
      </c>
    </row>
    <row r="3" spans="1:19" x14ac:dyDescent="0.25">
      <c r="A3" t="s">
        <v>2548</v>
      </c>
      <c r="B3" t="s">
        <v>2549</v>
      </c>
      <c r="C3">
        <v>4.7235199999999997</v>
      </c>
      <c r="D3">
        <v>5.5406899999999997</v>
      </c>
      <c r="E3">
        <v>5.8155400000000004</v>
      </c>
      <c r="F3">
        <v>5.7294200000000002</v>
      </c>
      <c r="G3">
        <v>13.523899999999999</v>
      </c>
      <c r="H3">
        <v>5.3228200000000001</v>
      </c>
      <c r="I3">
        <v>6.1576500000000003</v>
      </c>
      <c r="J3">
        <v>5.2484299999999999</v>
      </c>
      <c r="K3">
        <v>12.801</v>
      </c>
      <c r="L3">
        <v>6.0152700000000001</v>
      </c>
      <c r="M3">
        <v>9.2118699999999993</v>
      </c>
      <c r="N3">
        <v>4.0977199999999998</v>
      </c>
      <c r="O3">
        <v>9.8590699999999991</v>
      </c>
      <c r="Q3">
        <f>0.6104 +2.3501*G3 +1.6222*H3 -8.9165*J3</f>
        <v>-5.7700301010000032</v>
      </c>
      <c r="R3">
        <f>-2.0531 -0.5364*G3 +13.4123*H3 -10.0557*I3</f>
        <v>0.16445762099999683</v>
      </c>
      <c r="S3">
        <f t="shared" ref="S3:S48" si="0">MAX(Q3:R3)</f>
        <v>0.16445762099999683</v>
      </c>
    </row>
    <row r="4" spans="1:19" x14ac:dyDescent="0.25">
      <c r="A4" t="s">
        <v>2550</v>
      </c>
      <c r="B4" t="s">
        <v>2551</v>
      </c>
      <c r="C4">
        <v>4.6497000000000002</v>
      </c>
      <c r="D4">
        <v>6.0278799999999997</v>
      </c>
      <c r="E4">
        <v>5.3310500000000003</v>
      </c>
      <c r="F4">
        <v>6.1164199999999997</v>
      </c>
      <c r="G4">
        <v>15.127800000000001</v>
      </c>
      <c r="H4">
        <v>6.1387700000000001</v>
      </c>
      <c r="I4">
        <v>7.0330399999999997</v>
      </c>
      <c r="J4">
        <v>5.6187899999999997</v>
      </c>
      <c r="K4">
        <v>12.8681</v>
      </c>
      <c r="L4">
        <v>12.109299999999999</v>
      </c>
      <c r="M4">
        <v>11.8339</v>
      </c>
      <c r="N4">
        <v>4.1624699999999999</v>
      </c>
      <c r="O4">
        <v>14.0137</v>
      </c>
      <c r="Q4">
        <f>0.6104 +2.3501*G4 +1.6222*H4 -8.9165*J4</f>
        <v>-3.9793855609999937</v>
      </c>
      <c r="R4">
        <f>-2.0531 -0.5364*G4 +13.4123*H4 -10.0557*I4</f>
        <v>1.4452326230000097</v>
      </c>
      <c r="S4">
        <f t="shared" si="0"/>
        <v>1.4452326230000097</v>
      </c>
    </row>
    <row r="5" spans="1:19" x14ac:dyDescent="0.25">
      <c r="A5" t="s">
        <v>2552</v>
      </c>
      <c r="B5" t="s">
        <v>2553</v>
      </c>
      <c r="C5">
        <v>4.8969399999999998</v>
      </c>
      <c r="D5">
        <v>5.5467899999999997</v>
      </c>
      <c r="E5">
        <v>5.9787699999999999</v>
      </c>
      <c r="F5">
        <v>5.9852499999999997</v>
      </c>
      <c r="G5">
        <v>14.819100000000001</v>
      </c>
      <c r="H5">
        <v>5.9985900000000001</v>
      </c>
      <c r="I5">
        <v>6.93086</v>
      </c>
      <c r="J5">
        <v>4.3008699999999997</v>
      </c>
      <c r="K5">
        <v>12.808</v>
      </c>
      <c r="L5">
        <v>6.7301799999999998</v>
      </c>
      <c r="M5">
        <v>10.1578</v>
      </c>
      <c r="N5">
        <v>4.6383000000000001</v>
      </c>
      <c r="O5">
        <v>10.3545</v>
      </c>
      <c r="Q5">
        <f>0.6104 +2.3501*G5 +1.6222*H5 -8.9165*J5</f>
        <v>6.8189722530000054</v>
      </c>
      <c r="R5">
        <f>-2.0531 -0.5364*G5 +13.4123*H5 -10.0557*I5</f>
        <v>0.75817451499999322</v>
      </c>
      <c r="S5">
        <f t="shared" si="0"/>
        <v>6.8189722530000054</v>
      </c>
    </row>
    <row r="6" spans="1:19" x14ac:dyDescent="0.25">
      <c r="A6" t="s">
        <v>2554</v>
      </c>
      <c r="B6" t="s">
        <v>2555</v>
      </c>
      <c r="C6">
        <v>5.0828699999999998</v>
      </c>
      <c r="D6">
        <v>7.0961499999999997</v>
      </c>
      <c r="E6">
        <v>6.4916700000000001</v>
      </c>
      <c r="F6">
        <v>7.0694499999999998</v>
      </c>
      <c r="G6">
        <v>15.7439</v>
      </c>
      <c r="H6">
        <v>7.1078700000000001</v>
      </c>
      <c r="I6">
        <v>8.1283200000000004</v>
      </c>
      <c r="J6">
        <v>6.12866</v>
      </c>
      <c r="K6">
        <v>13.858700000000001</v>
      </c>
      <c r="L6">
        <v>7.7755900000000002</v>
      </c>
      <c r="M6">
        <v>10.162000000000001</v>
      </c>
      <c r="N6">
        <v>4.12066</v>
      </c>
      <c r="O6">
        <v>11.8644</v>
      </c>
      <c r="Q6">
        <f>0.6104 +2.3501*G6 +1.6222*H6 -8.9165*J6</f>
        <v>-5.505670785999996</v>
      </c>
      <c r="R6">
        <f>-2.0531 -0.5364*G6 +13.4123*H6 -10.0557*I6</f>
        <v>3.0988094169999982</v>
      </c>
      <c r="S6">
        <f t="shared" si="0"/>
        <v>3.0988094169999982</v>
      </c>
    </row>
    <row r="7" spans="1:19" x14ac:dyDescent="0.25">
      <c r="A7" t="s">
        <v>2556</v>
      </c>
      <c r="B7" t="s">
        <v>2557</v>
      </c>
      <c r="C7">
        <v>4.6594300000000004</v>
      </c>
      <c r="D7">
        <v>5.1489500000000001</v>
      </c>
      <c r="E7">
        <v>4.5433700000000004</v>
      </c>
      <c r="F7">
        <v>6.9409400000000003</v>
      </c>
      <c r="G7">
        <v>13.8986</v>
      </c>
      <c r="H7">
        <v>6.0405300000000004</v>
      </c>
      <c r="I7">
        <v>5.3306800000000001</v>
      </c>
      <c r="J7">
        <v>6.1428500000000001</v>
      </c>
      <c r="K7">
        <v>11.167899999999999</v>
      </c>
      <c r="L7">
        <v>5.8636799999999996</v>
      </c>
      <c r="M7">
        <v>8.3397400000000008</v>
      </c>
      <c r="N7">
        <v>4.0788399999999996</v>
      </c>
      <c r="O7">
        <v>10.1014</v>
      </c>
      <c r="Q7">
        <f>0.6104 +2.3501*G7 +1.6222*H7 -8.9165*J7</f>
        <v>-11.700274398999994</v>
      </c>
      <c r="R7">
        <f>-2.0531 -0.5364*G7 +13.4123*H7 -10.0557*I7</f>
        <v>17.905372603000004</v>
      </c>
      <c r="S7">
        <f t="shared" si="0"/>
        <v>17.905372603000004</v>
      </c>
    </row>
    <row r="8" spans="1:19" x14ac:dyDescent="0.25">
      <c r="A8" t="s">
        <v>2558</v>
      </c>
      <c r="B8" t="s">
        <v>2559</v>
      </c>
      <c r="C8">
        <v>4.8933600000000004</v>
      </c>
      <c r="D8">
        <v>5.80288</v>
      </c>
      <c r="E8">
        <v>5.4915799999999999</v>
      </c>
      <c r="F8">
        <v>5.3000499999999997</v>
      </c>
      <c r="G8">
        <v>13.3619</v>
      </c>
      <c r="H8">
        <v>6.3106099999999996</v>
      </c>
      <c r="I8">
        <v>6.7616199999999997</v>
      </c>
      <c r="J8">
        <v>4.3449099999999996</v>
      </c>
      <c r="K8">
        <v>10.931800000000001</v>
      </c>
      <c r="L8">
        <v>5.8539099999999999</v>
      </c>
      <c r="M8">
        <v>7.8355499999999996</v>
      </c>
      <c r="N8">
        <v>4.4717099999999999</v>
      </c>
      <c r="O8">
        <v>10.0867</v>
      </c>
      <c r="Q8">
        <f>0.6104 +2.3501*G8 +1.6222*H8 -8.9165*J8</f>
        <v>3.5078827170000082</v>
      </c>
      <c r="R8">
        <f>-2.0531 -0.5364*G8 +13.4123*H8 -10.0557*I8</f>
        <v>7.4265491089999927</v>
      </c>
      <c r="S8">
        <f t="shared" si="0"/>
        <v>7.4265491089999927</v>
      </c>
    </row>
    <row r="9" spans="1:19" x14ac:dyDescent="0.25">
      <c r="A9" t="s">
        <v>2560</v>
      </c>
      <c r="B9" t="s">
        <v>2561</v>
      </c>
      <c r="C9">
        <v>4.6879400000000002</v>
      </c>
      <c r="D9">
        <v>5.6654</v>
      </c>
      <c r="E9">
        <v>5.4749800000000004</v>
      </c>
      <c r="F9">
        <v>5.5227000000000004</v>
      </c>
      <c r="G9">
        <v>13.860300000000001</v>
      </c>
      <c r="H9">
        <v>5.3624000000000001</v>
      </c>
      <c r="I9">
        <v>6.1460100000000004</v>
      </c>
      <c r="J9">
        <v>5.2614000000000001</v>
      </c>
      <c r="K9">
        <v>11.3005</v>
      </c>
      <c r="L9">
        <v>10.211399999999999</v>
      </c>
      <c r="M9">
        <v>7.55044</v>
      </c>
      <c r="N9">
        <v>5.3546199999999997</v>
      </c>
      <c r="O9">
        <v>9.6241000000000003</v>
      </c>
      <c r="Q9">
        <f>0.6104 +2.3501*G9 +1.6222*H9 -8.9165*J9</f>
        <v>-5.0308967899999999</v>
      </c>
      <c r="R9">
        <f>-2.0531 -0.5364*G9 +13.4123*H9 -10.0557*I9</f>
        <v>0.63191984299999149</v>
      </c>
      <c r="S9">
        <f t="shared" si="0"/>
        <v>0.63191984299999149</v>
      </c>
    </row>
    <row r="10" spans="1:19" x14ac:dyDescent="0.25">
      <c r="A10" t="s">
        <v>2562</v>
      </c>
      <c r="B10" t="s">
        <v>2563</v>
      </c>
      <c r="C10">
        <v>4.6723499999999998</v>
      </c>
      <c r="D10">
        <v>5.6002900000000002</v>
      </c>
      <c r="E10">
        <v>6.2241600000000004</v>
      </c>
      <c r="F10">
        <v>5.7992900000000001</v>
      </c>
      <c r="G10">
        <v>13.875299999999999</v>
      </c>
      <c r="H10">
        <v>5.0601900000000004</v>
      </c>
      <c r="I10">
        <v>6.8739999999999997</v>
      </c>
      <c r="J10">
        <v>4.0734899999999996</v>
      </c>
      <c r="K10">
        <v>11.0702</v>
      </c>
      <c r="L10">
        <v>5.0591499999999998</v>
      </c>
      <c r="M10">
        <v>9.3287200000000006</v>
      </c>
      <c r="N10">
        <v>5.3826099999999997</v>
      </c>
      <c r="O10">
        <v>8.0643799999999999</v>
      </c>
      <c r="Q10" s="9">
        <f>0.6104 +2.3501*G10 +1.6222*H10 -8.9165*J10</f>
        <v>5.1061091629999993</v>
      </c>
      <c r="R10">
        <f>-2.0531 -0.5364*G10 +13.4123*H10 -10.0557*I10</f>
        <v>-10.749906382999995</v>
      </c>
      <c r="S10">
        <f t="shared" si="0"/>
        <v>5.1061091629999993</v>
      </c>
    </row>
    <row r="11" spans="1:19" x14ac:dyDescent="0.25">
      <c r="A11" t="s">
        <v>2564</v>
      </c>
      <c r="B11" t="s">
        <v>2565</v>
      </c>
      <c r="C11">
        <v>4.5392900000000003</v>
      </c>
      <c r="D11">
        <v>5.69475</v>
      </c>
      <c r="E11">
        <v>5.3956999999999997</v>
      </c>
      <c r="F11">
        <v>6.1881500000000003</v>
      </c>
      <c r="G11">
        <v>14.831899999999999</v>
      </c>
      <c r="H11">
        <v>5.2196199999999999</v>
      </c>
      <c r="I11">
        <v>6.68072</v>
      </c>
      <c r="J11">
        <v>4.8348300000000002</v>
      </c>
      <c r="K11">
        <v>11.7768</v>
      </c>
      <c r="L11">
        <v>9.8486100000000008</v>
      </c>
      <c r="M11">
        <v>10.5175</v>
      </c>
      <c r="N11">
        <v>4.1780999999999997</v>
      </c>
      <c r="O11">
        <v>12.3116</v>
      </c>
      <c r="Q11">
        <f>0.6104 +2.3501*G11 +1.6222*H11 -8.9165*J11</f>
        <v>0.82435405899999381</v>
      </c>
      <c r="R11">
        <f>-2.0531 -0.5364*G11 +13.4123*H11 -10.0557*I11</f>
        <v>-7.181137937999992</v>
      </c>
      <c r="S11">
        <f t="shared" si="0"/>
        <v>0.82435405899999381</v>
      </c>
    </row>
    <row r="12" spans="1:19" x14ac:dyDescent="0.25">
      <c r="A12" t="s">
        <v>2566</v>
      </c>
      <c r="B12" t="s">
        <v>2567</v>
      </c>
      <c r="C12">
        <v>4.6281600000000003</v>
      </c>
      <c r="D12">
        <v>5.5832499999999996</v>
      </c>
      <c r="E12">
        <v>4.5293299999999999</v>
      </c>
      <c r="F12">
        <v>5.6280200000000002</v>
      </c>
      <c r="G12">
        <v>14.305</v>
      </c>
      <c r="H12">
        <v>6.4694000000000003</v>
      </c>
      <c r="I12">
        <v>6.2224300000000001</v>
      </c>
      <c r="J12">
        <v>5.2004999999999999</v>
      </c>
      <c r="K12">
        <v>12.2692</v>
      </c>
      <c r="L12">
        <v>10.1097</v>
      </c>
      <c r="M12">
        <v>10.5372</v>
      </c>
      <c r="N12">
        <v>4.6628100000000003</v>
      </c>
      <c r="O12">
        <v>13.067</v>
      </c>
      <c r="Q12">
        <f>0.6104 +2.3501*G12 +1.6222*H12 -8.9165*J12</f>
        <v>-1.6470170699999969</v>
      </c>
      <c r="R12">
        <f>-2.0531 -0.5364*G12 +13.4123*H12 -10.0557*I12</f>
        <v>14.472342269000002</v>
      </c>
      <c r="S12">
        <f t="shared" si="0"/>
        <v>14.472342269000002</v>
      </c>
    </row>
    <row r="13" spans="1:19" x14ac:dyDescent="0.25">
      <c r="A13" t="s">
        <v>2568</v>
      </c>
      <c r="B13" t="s">
        <v>2569</v>
      </c>
      <c r="C13">
        <v>5.28749</v>
      </c>
      <c r="D13">
        <v>5.5898000000000003</v>
      </c>
      <c r="E13">
        <v>5.0101399999999998</v>
      </c>
      <c r="F13">
        <v>5.4450399999999997</v>
      </c>
      <c r="G13">
        <v>14.715</v>
      </c>
      <c r="H13">
        <v>5.7927099999999996</v>
      </c>
      <c r="I13">
        <v>6.6747800000000002</v>
      </c>
      <c r="J13">
        <v>5.7685700000000004</v>
      </c>
      <c r="K13">
        <v>11.4518</v>
      </c>
      <c r="L13">
        <v>12.680199999999999</v>
      </c>
      <c r="M13">
        <v>10.5847</v>
      </c>
      <c r="N13">
        <v>4.8011600000000003</v>
      </c>
      <c r="O13">
        <v>12.104200000000001</v>
      </c>
    </row>
    <row r="14" spans="1:19" x14ac:dyDescent="0.25">
      <c r="A14" t="s">
        <v>2570</v>
      </c>
      <c r="B14" t="s">
        <v>2571</v>
      </c>
      <c r="C14">
        <v>4.5339400000000003</v>
      </c>
      <c r="D14">
        <v>5.4741999999999997</v>
      </c>
      <c r="E14">
        <v>5.1855900000000004</v>
      </c>
      <c r="F14">
        <v>5.8959999999999999</v>
      </c>
      <c r="G14">
        <v>14.382199999999999</v>
      </c>
      <c r="H14">
        <v>6.4803199999999999</v>
      </c>
      <c r="I14">
        <v>6.8174700000000001</v>
      </c>
      <c r="J14">
        <v>5.2880700000000003</v>
      </c>
      <c r="K14">
        <v>12.517799999999999</v>
      </c>
      <c r="L14">
        <v>8.95059</v>
      </c>
      <c r="M14">
        <v>10.1402</v>
      </c>
      <c r="N14">
        <v>4.8787200000000004</v>
      </c>
      <c r="O14">
        <v>10.392099999999999</v>
      </c>
    </row>
    <row r="15" spans="1:19" x14ac:dyDescent="0.25">
      <c r="A15" t="s">
        <v>2572</v>
      </c>
      <c r="B15" t="s">
        <v>2573</v>
      </c>
      <c r="C15">
        <v>5.3347499999999997</v>
      </c>
      <c r="D15">
        <v>5.7044100000000002</v>
      </c>
      <c r="E15">
        <v>5.1709899999999998</v>
      </c>
      <c r="F15">
        <v>4.8054300000000003</v>
      </c>
      <c r="G15">
        <v>14.816000000000001</v>
      </c>
      <c r="H15">
        <v>4.9006100000000004</v>
      </c>
      <c r="I15">
        <v>6.7607299999999997</v>
      </c>
      <c r="J15">
        <v>5.8242099999999999</v>
      </c>
      <c r="K15">
        <v>12.5778</v>
      </c>
      <c r="L15">
        <v>5.3379500000000002</v>
      </c>
      <c r="M15">
        <v>10.6752</v>
      </c>
      <c r="N15">
        <v>4.8954399999999998</v>
      </c>
      <c r="O15">
        <v>8.2194900000000004</v>
      </c>
    </row>
    <row r="16" spans="1:19" x14ac:dyDescent="0.25">
      <c r="A16" t="s">
        <v>2574</v>
      </c>
      <c r="B16" t="s">
        <v>2575</v>
      </c>
      <c r="C16">
        <v>4.9040699999999999</v>
      </c>
      <c r="D16">
        <v>5.9819899999999997</v>
      </c>
      <c r="E16">
        <v>4.9083300000000003</v>
      </c>
      <c r="F16">
        <v>5.6373499999999996</v>
      </c>
      <c r="G16">
        <v>14.134</v>
      </c>
      <c r="H16">
        <v>4.9509299999999996</v>
      </c>
      <c r="I16">
        <v>6.7417499999999997</v>
      </c>
      <c r="J16">
        <v>4.6748099999999999</v>
      </c>
      <c r="K16">
        <v>12.4217</v>
      </c>
      <c r="L16">
        <v>10.779400000000001</v>
      </c>
      <c r="M16">
        <v>10.8597</v>
      </c>
      <c r="N16">
        <v>4.6482099999999997</v>
      </c>
      <c r="O16">
        <v>12.807499999999999</v>
      </c>
    </row>
    <row r="17" spans="1:19" x14ac:dyDescent="0.25">
      <c r="A17" t="s">
        <v>2576</v>
      </c>
      <c r="B17" t="s">
        <v>2577</v>
      </c>
      <c r="C17">
        <v>5.1085200000000004</v>
      </c>
      <c r="D17">
        <v>5.7890600000000001</v>
      </c>
      <c r="E17">
        <v>6.4237599999999997</v>
      </c>
      <c r="F17">
        <v>5.0991</v>
      </c>
      <c r="G17">
        <v>14.011100000000001</v>
      </c>
      <c r="H17">
        <v>6.6244899999999998</v>
      </c>
      <c r="I17">
        <v>6.2591200000000002</v>
      </c>
      <c r="J17">
        <v>5.5396700000000001</v>
      </c>
      <c r="K17">
        <v>12.3369</v>
      </c>
      <c r="L17">
        <v>12.4625</v>
      </c>
      <c r="M17">
        <v>10.8132</v>
      </c>
      <c r="N17">
        <v>4.5701900000000002</v>
      </c>
      <c r="O17">
        <v>12.7369</v>
      </c>
    </row>
    <row r="18" spans="1:19" x14ac:dyDescent="0.25">
      <c r="A18" t="s">
        <v>2578</v>
      </c>
      <c r="B18" t="s">
        <v>2579</v>
      </c>
      <c r="C18">
        <v>4.4624499999999996</v>
      </c>
      <c r="D18">
        <v>5.9215400000000002</v>
      </c>
      <c r="E18">
        <v>5.3090299999999999</v>
      </c>
      <c r="F18">
        <v>5.8323600000000004</v>
      </c>
      <c r="G18">
        <v>14.1869</v>
      </c>
      <c r="H18">
        <v>5.7882800000000003</v>
      </c>
      <c r="I18">
        <v>6.4783200000000001</v>
      </c>
      <c r="J18">
        <v>5.8153600000000001</v>
      </c>
      <c r="K18">
        <v>11.5509</v>
      </c>
      <c r="L18">
        <v>12.4314</v>
      </c>
      <c r="M18">
        <v>11.1958</v>
      </c>
      <c r="N18">
        <v>5.5272699999999997</v>
      </c>
      <c r="O18">
        <v>13.6281</v>
      </c>
    </row>
    <row r="19" spans="1:19" x14ac:dyDescent="0.25">
      <c r="A19" t="s">
        <v>2580</v>
      </c>
      <c r="B19" t="s">
        <v>2581</v>
      </c>
      <c r="C19">
        <v>4.3505799999999999</v>
      </c>
      <c r="D19">
        <v>5.9566999999999997</v>
      </c>
      <c r="E19">
        <v>6.2922700000000003</v>
      </c>
      <c r="F19">
        <v>6.2921699999999996</v>
      </c>
      <c r="G19">
        <v>14.028</v>
      </c>
      <c r="H19">
        <v>5.3202999999999996</v>
      </c>
      <c r="I19">
        <v>6.9671000000000003</v>
      </c>
      <c r="J19">
        <v>5.0642399999999999</v>
      </c>
      <c r="K19">
        <v>12.2997</v>
      </c>
      <c r="L19">
        <v>11.584899999999999</v>
      </c>
      <c r="M19">
        <v>10.026400000000001</v>
      </c>
      <c r="N19">
        <v>4.1252199999999997</v>
      </c>
      <c r="O19">
        <v>12.6036</v>
      </c>
    </row>
    <row r="20" spans="1:19" x14ac:dyDescent="0.25">
      <c r="A20" t="s">
        <v>2582</v>
      </c>
      <c r="B20" t="s">
        <v>2583</v>
      </c>
      <c r="C20">
        <v>4.7461399999999996</v>
      </c>
      <c r="D20">
        <v>5.3343699999999998</v>
      </c>
      <c r="E20">
        <v>5.0492999999999997</v>
      </c>
      <c r="F20">
        <v>5.07456</v>
      </c>
      <c r="G20">
        <v>14.6883</v>
      </c>
      <c r="H20">
        <v>6.1909599999999996</v>
      </c>
      <c r="I20">
        <v>7.0454400000000001</v>
      </c>
      <c r="J20">
        <v>5.5890500000000003</v>
      </c>
      <c r="K20">
        <v>12.551600000000001</v>
      </c>
      <c r="L20">
        <v>12.277100000000001</v>
      </c>
      <c r="M20">
        <v>11.1744</v>
      </c>
      <c r="N20">
        <v>4.6956800000000003</v>
      </c>
      <c r="O20">
        <v>12.036899999999999</v>
      </c>
    </row>
    <row r="21" spans="1:19" x14ac:dyDescent="0.25">
      <c r="A21" t="s">
        <v>2584</v>
      </c>
      <c r="B21" t="s">
        <v>2585</v>
      </c>
      <c r="C21">
        <v>4.8427300000000004</v>
      </c>
      <c r="D21">
        <v>5.5401300000000004</v>
      </c>
      <c r="E21">
        <v>5.0899599999999996</v>
      </c>
      <c r="F21">
        <v>5.5208199999999996</v>
      </c>
      <c r="G21">
        <v>14.6252</v>
      </c>
      <c r="H21">
        <v>5.3060499999999999</v>
      </c>
      <c r="I21">
        <v>6.8422299999999998</v>
      </c>
      <c r="J21">
        <v>5.59138</v>
      </c>
      <c r="K21">
        <v>12.823</v>
      </c>
      <c r="L21">
        <v>10.905200000000001</v>
      </c>
      <c r="M21">
        <v>11.320499999999999</v>
      </c>
      <c r="N21">
        <v>4.1365999999999996</v>
      </c>
      <c r="O21">
        <v>12.6355</v>
      </c>
    </row>
    <row r="22" spans="1:19" x14ac:dyDescent="0.25">
      <c r="A22" t="s">
        <v>2586</v>
      </c>
      <c r="B22" t="s">
        <v>2587</v>
      </c>
      <c r="C22">
        <v>4.2887199999999996</v>
      </c>
      <c r="D22">
        <v>5.4134500000000001</v>
      </c>
      <c r="E22">
        <v>4.6734799999999996</v>
      </c>
      <c r="F22">
        <v>5.8691199999999997</v>
      </c>
      <c r="G22">
        <v>14.358499999999999</v>
      </c>
      <c r="H22">
        <v>5.2834099999999999</v>
      </c>
      <c r="I22">
        <v>7.3658299999999999</v>
      </c>
      <c r="J22">
        <v>5.8363100000000001</v>
      </c>
      <c r="K22">
        <v>13.030099999999999</v>
      </c>
      <c r="L22">
        <v>10.732799999999999</v>
      </c>
      <c r="M22">
        <v>12.2974</v>
      </c>
      <c r="N22">
        <v>4.3079799999999997</v>
      </c>
      <c r="O22">
        <v>13.558</v>
      </c>
    </row>
    <row r="23" spans="1:19" x14ac:dyDescent="0.25">
      <c r="A23" t="s">
        <v>2588</v>
      </c>
      <c r="B23" t="s">
        <v>2589</v>
      </c>
      <c r="C23">
        <v>4.2058499999999999</v>
      </c>
      <c r="D23">
        <v>6.3547599999999997</v>
      </c>
      <c r="E23">
        <v>6.1257999999999999</v>
      </c>
      <c r="F23">
        <v>5.0849399999999996</v>
      </c>
      <c r="G23">
        <v>15.0853</v>
      </c>
      <c r="H23">
        <v>6.3612200000000003</v>
      </c>
      <c r="I23">
        <v>7.5605799999999999</v>
      </c>
      <c r="J23">
        <v>5.2006600000000001</v>
      </c>
      <c r="K23">
        <v>11.032400000000001</v>
      </c>
      <c r="L23">
        <v>9.1738</v>
      </c>
      <c r="M23">
        <v>11.1218</v>
      </c>
      <c r="N23">
        <v>4.0401899999999999</v>
      </c>
      <c r="O23">
        <v>10.307700000000001</v>
      </c>
    </row>
    <row r="24" spans="1:19" x14ac:dyDescent="0.25">
      <c r="A24" t="s">
        <v>2590</v>
      </c>
      <c r="B24" t="s">
        <v>2591</v>
      </c>
      <c r="C24">
        <v>4.6389500000000004</v>
      </c>
      <c r="D24">
        <v>5.6890999999999998</v>
      </c>
      <c r="E24">
        <v>4.5818399999999997</v>
      </c>
      <c r="F24">
        <v>5.1509200000000002</v>
      </c>
      <c r="G24">
        <v>15.172499999999999</v>
      </c>
      <c r="H24">
        <v>4.8038800000000004</v>
      </c>
      <c r="I24">
        <v>6.6794399999999996</v>
      </c>
      <c r="J24">
        <v>5.1593900000000001</v>
      </c>
      <c r="K24">
        <v>11.7509</v>
      </c>
      <c r="L24">
        <v>5.9174600000000002</v>
      </c>
      <c r="M24">
        <v>10.7979</v>
      </c>
      <c r="N24">
        <v>3.8885700000000001</v>
      </c>
      <c r="O24">
        <v>10.7941</v>
      </c>
    </row>
    <row r="25" spans="1:19" x14ac:dyDescent="0.25">
      <c r="A25" t="s">
        <v>2592</v>
      </c>
      <c r="B25" t="s">
        <v>2593</v>
      </c>
      <c r="C25">
        <v>4.2088000000000001</v>
      </c>
      <c r="D25">
        <v>5.6112299999999999</v>
      </c>
      <c r="E25">
        <v>4.81609</v>
      </c>
      <c r="F25">
        <v>5.6458300000000001</v>
      </c>
      <c r="G25">
        <v>14.8993</v>
      </c>
      <c r="H25">
        <v>5.2741499999999997</v>
      </c>
      <c r="I25">
        <v>6.76098</v>
      </c>
      <c r="J25">
        <v>5.4305000000000003</v>
      </c>
      <c r="K25">
        <v>11.7911</v>
      </c>
      <c r="L25">
        <v>10.5802</v>
      </c>
      <c r="M25">
        <v>12.0687</v>
      </c>
      <c r="N25">
        <v>4.9679200000000003</v>
      </c>
      <c r="O25">
        <v>13.495200000000001</v>
      </c>
    </row>
    <row r="26" spans="1:19" x14ac:dyDescent="0.25">
      <c r="A26" t="s">
        <v>2594</v>
      </c>
      <c r="B26" t="s">
        <v>2595</v>
      </c>
      <c r="C26">
        <v>4.6023899999999998</v>
      </c>
      <c r="D26">
        <v>5.9971500000000004</v>
      </c>
      <c r="E26">
        <v>4.9159699999999997</v>
      </c>
      <c r="F26">
        <v>5.7173499999999997</v>
      </c>
      <c r="G26">
        <v>14.483499999999999</v>
      </c>
      <c r="H26">
        <v>5.3982700000000001</v>
      </c>
      <c r="I26">
        <v>6.7175099999999999</v>
      </c>
      <c r="J26">
        <v>5.5191100000000004</v>
      </c>
      <c r="K26">
        <v>13.0548</v>
      </c>
      <c r="L26">
        <v>13.7453</v>
      </c>
      <c r="M26">
        <v>11.8606</v>
      </c>
      <c r="N26">
        <v>4.2366000000000001</v>
      </c>
      <c r="O26">
        <v>12.273899999999999</v>
      </c>
    </row>
    <row r="27" spans="1:19" x14ac:dyDescent="0.25">
      <c r="A27" t="s">
        <v>2596</v>
      </c>
      <c r="B27" t="s">
        <v>2597</v>
      </c>
      <c r="C27">
        <v>4.2052800000000001</v>
      </c>
      <c r="D27">
        <v>5.44536</v>
      </c>
      <c r="E27">
        <v>4.9589400000000001</v>
      </c>
      <c r="F27">
        <v>5.5375699999999997</v>
      </c>
      <c r="G27">
        <v>14.7393</v>
      </c>
      <c r="H27">
        <v>4.8247200000000001</v>
      </c>
      <c r="I27">
        <v>6.7007300000000001</v>
      </c>
      <c r="J27">
        <v>5.4474200000000002</v>
      </c>
      <c r="K27">
        <v>12.6144</v>
      </c>
      <c r="L27">
        <v>6.8131700000000004</v>
      </c>
      <c r="M27">
        <v>11.6349</v>
      </c>
      <c r="N27">
        <v>4.6622300000000001</v>
      </c>
      <c r="O27">
        <v>9.2055100000000003</v>
      </c>
    </row>
    <row r="28" spans="1:19" x14ac:dyDescent="0.25">
      <c r="A28" t="s">
        <v>2598</v>
      </c>
      <c r="B28" t="s">
        <v>2599</v>
      </c>
      <c r="C28">
        <v>4.5166000000000004</v>
      </c>
      <c r="D28">
        <v>5.0992300000000004</v>
      </c>
      <c r="E28">
        <v>4.6951400000000003</v>
      </c>
      <c r="F28">
        <v>5.9987000000000004</v>
      </c>
      <c r="G28">
        <v>14.273899999999999</v>
      </c>
      <c r="H28">
        <v>5.3887600000000004</v>
      </c>
      <c r="I28">
        <v>6.9643600000000001</v>
      </c>
      <c r="J28">
        <v>5.8344199999999997</v>
      </c>
      <c r="K28">
        <v>11.7807</v>
      </c>
      <c r="L28">
        <v>14.018000000000001</v>
      </c>
      <c r="M28">
        <v>11.3436</v>
      </c>
      <c r="N28">
        <v>4.1040299999999998</v>
      </c>
      <c r="O28">
        <v>11.240500000000001</v>
      </c>
    </row>
    <row r="29" spans="1:19" x14ac:dyDescent="0.25">
      <c r="A29" t="s">
        <v>2600</v>
      </c>
      <c r="B29" t="s">
        <v>2601</v>
      </c>
      <c r="C29">
        <v>3.9801199999999999</v>
      </c>
      <c r="D29">
        <v>5.7249600000000003</v>
      </c>
      <c r="E29">
        <v>4.6363000000000003</v>
      </c>
      <c r="F29">
        <v>5.5554300000000003</v>
      </c>
      <c r="G29">
        <v>15.2706</v>
      </c>
      <c r="H29">
        <v>5.2708899999999996</v>
      </c>
      <c r="I29">
        <v>7.2553099999999997</v>
      </c>
      <c r="J29">
        <v>5.6889799999999999</v>
      </c>
      <c r="K29">
        <v>11.403499999999999</v>
      </c>
      <c r="L29">
        <v>8.9835399999999996</v>
      </c>
      <c r="M29">
        <v>11.694599999999999</v>
      </c>
      <c r="N29">
        <v>4.2720399999999996</v>
      </c>
      <c r="O29">
        <v>9.4227500000000006</v>
      </c>
    </row>
    <row r="30" spans="1:19" x14ac:dyDescent="0.25">
      <c r="A30" t="s">
        <v>2602</v>
      </c>
      <c r="B30" t="s">
        <v>2603</v>
      </c>
      <c r="C30">
        <v>4.4906499999999996</v>
      </c>
      <c r="D30">
        <v>5.5964799999999997</v>
      </c>
      <c r="E30">
        <v>4.5573499999999996</v>
      </c>
      <c r="F30">
        <v>4.8400600000000003</v>
      </c>
      <c r="G30">
        <v>14.043200000000001</v>
      </c>
      <c r="H30">
        <v>5.1895699999999998</v>
      </c>
      <c r="I30">
        <v>6.1898600000000004</v>
      </c>
      <c r="J30">
        <v>5.8537800000000004</v>
      </c>
      <c r="K30">
        <v>13.0154</v>
      </c>
      <c r="L30">
        <v>5.5034200000000002</v>
      </c>
      <c r="M30">
        <v>10.8575</v>
      </c>
      <c r="N30">
        <v>4.1855900000000004</v>
      </c>
      <c r="O30">
        <v>8.0833399999999997</v>
      </c>
    </row>
    <row r="31" spans="1:19" x14ac:dyDescent="0.25">
      <c r="A31" t="s">
        <v>2604</v>
      </c>
      <c r="B31" t="s">
        <v>2605</v>
      </c>
      <c r="C31">
        <v>4.5209599999999996</v>
      </c>
      <c r="D31">
        <v>5.6429999999999998</v>
      </c>
      <c r="E31">
        <v>4.5330899999999996</v>
      </c>
      <c r="F31">
        <v>5.5039499999999997</v>
      </c>
      <c r="G31">
        <v>15.071300000000001</v>
      </c>
      <c r="H31">
        <v>4.2673899999999998</v>
      </c>
      <c r="I31">
        <v>6.8693900000000001</v>
      </c>
      <c r="J31">
        <v>5.8105500000000001</v>
      </c>
      <c r="K31">
        <v>10.436400000000001</v>
      </c>
      <c r="L31">
        <v>5.40137</v>
      </c>
      <c r="M31">
        <v>10.9682</v>
      </c>
      <c r="N31">
        <v>4.1697800000000003</v>
      </c>
      <c r="O31">
        <v>7.8813899999999997</v>
      </c>
      <c r="Q31">
        <f>0.6104 +2.3501*G31 +1.6222*H31 -8.9165*J31</f>
        <v>-8.8577468869999976</v>
      </c>
      <c r="R31">
        <f>-2.0531 -0.5364*G31 +13.4123*H31 -10.0557*I31</f>
        <v>-21.978355446000009</v>
      </c>
      <c r="S31">
        <f t="shared" si="0"/>
        <v>-8.8577468869999976</v>
      </c>
    </row>
    <row r="32" spans="1:19" x14ac:dyDescent="0.25">
      <c r="A32" t="s">
        <v>2606</v>
      </c>
      <c r="B32" t="s">
        <v>2607</v>
      </c>
      <c r="C32">
        <v>4.1841200000000001</v>
      </c>
      <c r="D32">
        <v>5.8746400000000003</v>
      </c>
      <c r="E32">
        <v>4.5400600000000004</v>
      </c>
      <c r="F32">
        <v>5.8980600000000001</v>
      </c>
      <c r="G32">
        <v>14.2088</v>
      </c>
      <c r="H32">
        <v>4.2482300000000004</v>
      </c>
      <c r="I32">
        <v>6.8369999999999997</v>
      </c>
      <c r="J32">
        <v>6.1755199999999997</v>
      </c>
      <c r="K32">
        <v>12.5204</v>
      </c>
      <c r="L32">
        <v>5.8041600000000004</v>
      </c>
      <c r="M32">
        <v>11.3973</v>
      </c>
      <c r="N32">
        <v>3.5552199999999998</v>
      </c>
      <c r="O32">
        <v>8.3698700000000006</v>
      </c>
      <c r="Q32">
        <f>0.6104 +2.3501*G32 +1.6222*H32 -8.9165*J32</f>
        <v>-14.170044493999988</v>
      </c>
      <c r="R32">
        <f>-2.0531 -0.5364*G32 +13.4123*H32 -10.0557*I32</f>
        <v>-21.446985990999984</v>
      </c>
      <c r="S32">
        <f t="shared" si="0"/>
        <v>-14.170044493999988</v>
      </c>
    </row>
    <row r="33" spans="1:19" x14ac:dyDescent="0.25">
      <c r="A33" t="s">
        <v>2608</v>
      </c>
      <c r="B33" t="s">
        <v>2609</v>
      </c>
      <c r="C33">
        <v>4.2953799999999998</v>
      </c>
      <c r="D33">
        <v>6.6128799999999996</v>
      </c>
      <c r="E33">
        <v>5.2541599999999997</v>
      </c>
      <c r="F33">
        <v>5.5613799999999998</v>
      </c>
      <c r="G33">
        <v>14.2699</v>
      </c>
      <c r="H33">
        <v>5.8283800000000001</v>
      </c>
      <c r="I33">
        <v>7.1523099999999999</v>
      </c>
      <c r="J33">
        <v>5.0536199999999996</v>
      </c>
      <c r="K33">
        <v>12.6166</v>
      </c>
      <c r="L33">
        <v>5.6420399999999997</v>
      </c>
      <c r="M33">
        <v>10.869899999999999</v>
      </c>
      <c r="N33">
        <v>4.0018799999999999</v>
      </c>
      <c r="O33">
        <v>7.7257800000000003</v>
      </c>
      <c r="Q33">
        <f>0.6104 +2.3501*G33 +1.6222*H33 -8.9165*J33</f>
        <v>-1.4597127039999975</v>
      </c>
      <c r="R33">
        <f>-2.0531 -0.5364*G33 +13.4123*H33 -10.0557*I33</f>
        <v>-3.4569769529999945</v>
      </c>
      <c r="S33">
        <f t="shared" si="0"/>
        <v>-1.4597127039999975</v>
      </c>
    </row>
    <row r="34" spans="1:19" x14ac:dyDescent="0.25">
      <c r="A34" t="s">
        <v>2610</v>
      </c>
      <c r="B34" t="s">
        <v>2611</v>
      </c>
      <c r="C34">
        <v>4.7364100000000002</v>
      </c>
      <c r="D34">
        <v>5.8512300000000002</v>
      </c>
      <c r="E34">
        <v>5.0958300000000003</v>
      </c>
      <c r="F34">
        <v>5.4176799999999998</v>
      </c>
      <c r="G34">
        <v>13.584300000000001</v>
      </c>
      <c r="H34">
        <v>5.5674000000000001</v>
      </c>
      <c r="I34">
        <v>6.8115800000000002</v>
      </c>
      <c r="J34">
        <v>5.1697899999999999</v>
      </c>
      <c r="K34">
        <v>11.323700000000001</v>
      </c>
      <c r="L34">
        <v>5.31623</v>
      </c>
      <c r="M34">
        <v>11.730600000000001</v>
      </c>
      <c r="N34">
        <v>4.7276899999999999</v>
      </c>
      <c r="O34">
        <v>9.4372500000000006</v>
      </c>
      <c r="Q34">
        <f>0.6104 +2.3501*G34 +1.6222*H34 -8.9165*J34</f>
        <v>-4.5301328249999955</v>
      </c>
      <c r="R34">
        <f>-2.0531 -0.5364*G34 +13.4123*H34 -10.0557*I34</f>
        <v>-3.1632845060000108</v>
      </c>
      <c r="S34">
        <f t="shared" si="0"/>
        <v>-3.1632845060000108</v>
      </c>
    </row>
    <row r="35" spans="1:19" x14ac:dyDescent="0.25">
      <c r="A35" t="s">
        <v>2612</v>
      </c>
      <c r="B35" t="s">
        <v>2613</v>
      </c>
      <c r="C35">
        <v>4.3368700000000002</v>
      </c>
      <c r="D35">
        <v>5.70099</v>
      </c>
      <c r="E35">
        <v>4.6448099999999997</v>
      </c>
      <c r="F35">
        <v>5.4522399999999998</v>
      </c>
      <c r="G35">
        <v>12.5961</v>
      </c>
      <c r="H35">
        <v>4.9611799999999997</v>
      </c>
      <c r="I35">
        <v>6.3397600000000001</v>
      </c>
      <c r="J35">
        <v>4.7900099999999997</v>
      </c>
      <c r="K35">
        <v>11.832000000000001</v>
      </c>
      <c r="L35">
        <v>5.9519299999999999</v>
      </c>
      <c r="M35">
        <v>11.4033</v>
      </c>
      <c r="N35">
        <v>4.5885600000000002</v>
      </c>
      <c r="O35">
        <v>7.50915</v>
      </c>
      <c r="Q35">
        <f>0.6104 +2.3501*G35 +1.6222*H35 -8.9165*J35</f>
        <v>-4.449603359000001</v>
      </c>
      <c r="R35">
        <f>-2.0531 -0.5364*G35 +13.4123*H35 -10.0557*I35</f>
        <v>-6.0195381580000031</v>
      </c>
      <c r="S35">
        <f t="shared" si="0"/>
        <v>-4.449603359000001</v>
      </c>
    </row>
    <row r="36" spans="1:19" x14ac:dyDescent="0.25">
      <c r="A36" t="s">
        <v>2614</v>
      </c>
      <c r="B36" t="s">
        <v>2615</v>
      </c>
      <c r="C36">
        <v>5.4021100000000004</v>
      </c>
      <c r="D36">
        <v>6.4737299999999998</v>
      </c>
      <c r="E36">
        <v>4.7011200000000004</v>
      </c>
      <c r="F36">
        <v>5.8339299999999996</v>
      </c>
      <c r="G36">
        <v>14.264200000000001</v>
      </c>
      <c r="H36">
        <v>5.6084300000000002</v>
      </c>
      <c r="I36">
        <v>6.7767600000000003</v>
      </c>
      <c r="J36">
        <v>5.2898100000000001</v>
      </c>
      <c r="K36">
        <v>12.7981</v>
      </c>
      <c r="L36">
        <v>5.8402099999999999</v>
      </c>
      <c r="M36">
        <v>10.4819</v>
      </c>
      <c r="N36">
        <v>4.7963300000000002</v>
      </c>
      <c r="O36">
        <v>8.2471999999999994</v>
      </c>
      <c r="Q36">
        <f>0.6104 +2.3501*G36 +1.6222*H36 -8.9165*J36</f>
        <v>-3.935899298999999</v>
      </c>
      <c r="R36">
        <f>-2.0531 -0.5364*G36 +13.4123*H36 -10.0557*I36</f>
        <v>-2.6275367229999915</v>
      </c>
      <c r="S36">
        <f t="shared" si="0"/>
        <v>-2.6275367229999915</v>
      </c>
    </row>
    <row r="37" spans="1:19" x14ac:dyDescent="0.25">
      <c r="A37" t="s">
        <v>2616</v>
      </c>
      <c r="B37" t="s">
        <v>2617</v>
      </c>
      <c r="C37">
        <v>3.8049599999999999</v>
      </c>
      <c r="D37">
        <v>5.3876900000000001</v>
      </c>
      <c r="E37">
        <v>4.8191899999999999</v>
      </c>
      <c r="F37">
        <v>5.7531299999999996</v>
      </c>
      <c r="G37">
        <v>14.2416</v>
      </c>
      <c r="H37">
        <v>4.68886</v>
      </c>
      <c r="I37">
        <v>6.3716799999999996</v>
      </c>
      <c r="J37">
        <v>5.3879000000000001</v>
      </c>
      <c r="K37">
        <v>13.2727</v>
      </c>
      <c r="L37">
        <v>6.2202400000000004</v>
      </c>
      <c r="M37">
        <v>10.8796</v>
      </c>
      <c r="N37">
        <v>4.28057</v>
      </c>
      <c r="O37">
        <v>8.1625399999999999</v>
      </c>
      <c r="Q37">
        <f>0.6104 +2.3501*G37 +1.6222*H37 -8.9165*J37</f>
        <v>-6.3553574980000036</v>
      </c>
      <c r="R37">
        <f>-2.0531 -0.5364*G37 +13.4123*H37 -10.0557*I37</f>
        <v>-10.875599837999992</v>
      </c>
      <c r="S37">
        <f t="shared" si="0"/>
        <v>-6.3553574980000036</v>
      </c>
    </row>
    <row r="38" spans="1:19" x14ac:dyDescent="0.25">
      <c r="A38" t="s">
        <v>2618</v>
      </c>
      <c r="B38" t="s">
        <v>2619</v>
      </c>
      <c r="C38">
        <v>4.6483800000000004</v>
      </c>
      <c r="D38">
        <v>6.4784800000000002</v>
      </c>
      <c r="E38">
        <v>4.9595399999999996</v>
      </c>
      <c r="F38">
        <v>6.26823</v>
      </c>
      <c r="G38">
        <v>14.242599999999999</v>
      </c>
      <c r="H38">
        <v>4.8035699999999997</v>
      </c>
      <c r="I38">
        <v>7.2172299999999998</v>
      </c>
      <c r="J38">
        <v>5.1623999999999999</v>
      </c>
      <c r="K38">
        <v>12.476100000000001</v>
      </c>
      <c r="L38">
        <v>5.3477600000000001</v>
      </c>
      <c r="M38">
        <v>10.5169</v>
      </c>
      <c r="N38">
        <v>5.0282400000000003</v>
      </c>
      <c r="O38">
        <v>8.5201600000000006</v>
      </c>
      <c r="Q38">
        <f>0.6104 +2.3501*G38 +1.6222*H38 -8.9165*J38</f>
        <v>-4.1562540860000041</v>
      </c>
      <c r="R38">
        <f>-2.0531 -0.5364*G38 +13.4123*H38 -10.0557*I38</f>
        <v>-17.840208439999998</v>
      </c>
      <c r="S38">
        <f t="shared" si="0"/>
        <v>-4.1562540860000041</v>
      </c>
    </row>
    <row r="39" spans="1:19" x14ac:dyDescent="0.25">
      <c r="A39" t="s">
        <v>2620</v>
      </c>
      <c r="B39" t="s">
        <v>2621</v>
      </c>
      <c r="C39">
        <v>4.7337600000000002</v>
      </c>
      <c r="D39">
        <v>5.4304800000000002</v>
      </c>
      <c r="E39">
        <v>5.4316000000000004</v>
      </c>
      <c r="F39">
        <v>6.4036799999999996</v>
      </c>
      <c r="G39">
        <v>11.665699999999999</v>
      </c>
      <c r="H39">
        <v>3.9800300000000002</v>
      </c>
      <c r="I39">
        <v>6.4294099999999998</v>
      </c>
      <c r="J39">
        <v>6.3453299999999997</v>
      </c>
      <c r="K39">
        <v>12.838200000000001</v>
      </c>
      <c r="L39">
        <v>6.82491</v>
      </c>
      <c r="M39">
        <v>11.265599999999999</v>
      </c>
      <c r="N39">
        <v>4.2300800000000001</v>
      </c>
      <c r="O39">
        <v>9.4758700000000005</v>
      </c>
      <c r="Q39">
        <f>0.6104 +2.3501*G39 +1.6222*H39 -8.9165*J39</f>
        <v>-22.095768708999998</v>
      </c>
      <c r="R39">
        <f>-2.0531 -0.5364*G39 +13.4123*H39 -10.0557*I39</f>
        <v>-19.581443247999985</v>
      </c>
      <c r="S39">
        <f t="shared" si="0"/>
        <v>-19.581443247999985</v>
      </c>
    </row>
    <row r="40" spans="1:19" x14ac:dyDescent="0.25">
      <c r="A40" t="s">
        <v>2622</v>
      </c>
      <c r="B40" t="s">
        <v>2623</v>
      </c>
      <c r="C40">
        <v>4.1518800000000002</v>
      </c>
      <c r="D40">
        <v>5.7821300000000004</v>
      </c>
      <c r="E40">
        <v>5.6523500000000002</v>
      </c>
      <c r="F40">
        <v>5.3905900000000004</v>
      </c>
      <c r="G40">
        <v>14.723599999999999</v>
      </c>
      <c r="H40">
        <v>5.09762</v>
      </c>
      <c r="I40">
        <v>6.7655000000000003</v>
      </c>
      <c r="J40">
        <v>5.78911</v>
      </c>
      <c r="K40">
        <v>12.472099999999999</v>
      </c>
      <c r="L40">
        <v>7.1398900000000003</v>
      </c>
      <c r="M40">
        <v>11.367900000000001</v>
      </c>
      <c r="N40">
        <v>4.6525699999999999</v>
      </c>
      <c r="O40">
        <v>8.7470300000000005</v>
      </c>
      <c r="Q40">
        <f>0.6104 +2.3501*G40 +1.6222*H40 -8.9165*J40</f>
        <v>-8.1369077909999987</v>
      </c>
      <c r="R40">
        <f>-2.0531 -0.5364*G40 +13.4123*H40 -10.0557*I40</f>
        <v>-9.6118686639999922</v>
      </c>
      <c r="S40">
        <f t="shared" si="0"/>
        <v>-8.1369077909999987</v>
      </c>
    </row>
    <row r="41" spans="1:19" x14ac:dyDescent="0.25">
      <c r="A41" t="s">
        <v>2624</v>
      </c>
      <c r="B41" t="s">
        <v>2625</v>
      </c>
      <c r="C41">
        <v>4.5070100000000002</v>
      </c>
      <c r="D41">
        <v>5.4200999999999997</v>
      </c>
      <c r="E41">
        <v>5.4281600000000001</v>
      </c>
      <c r="F41">
        <v>6.51729</v>
      </c>
      <c r="G41">
        <v>13.5627</v>
      </c>
      <c r="H41">
        <v>5.3305800000000003</v>
      </c>
      <c r="I41">
        <v>6.6607000000000003</v>
      </c>
      <c r="J41">
        <v>4.8918299999999997</v>
      </c>
      <c r="K41">
        <v>13.1591</v>
      </c>
      <c r="L41">
        <v>4.8375899999999996</v>
      </c>
      <c r="M41">
        <v>11.468400000000001</v>
      </c>
      <c r="N41">
        <v>4.68201</v>
      </c>
      <c r="O41">
        <v>10.159599999999999</v>
      </c>
      <c r="Q41">
        <f>0.6104 +2.3501*G41 +1.6222*H41 -8.9165*J41</f>
        <v>-2.4866340489999956</v>
      </c>
      <c r="R41">
        <f>-2.0531 -0.5364*G41 +13.4123*H41 -10.0557*I41</f>
        <v>-4.8107951359999888</v>
      </c>
      <c r="S41">
        <f t="shared" si="0"/>
        <v>-2.4866340489999956</v>
      </c>
    </row>
    <row r="42" spans="1:19" x14ac:dyDescent="0.25">
      <c r="A42" t="s">
        <v>2626</v>
      </c>
      <c r="B42" t="s">
        <v>2627</v>
      </c>
      <c r="C42">
        <v>4.4693399999999999</v>
      </c>
      <c r="D42">
        <v>6.1074000000000002</v>
      </c>
      <c r="E42">
        <v>4.7188600000000003</v>
      </c>
      <c r="F42">
        <v>6.5337699999999996</v>
      </c>
      <c r="G42">
        <v>13.795500000000001</v>
      </c>
      <c r="H42">
        <v>4.4498800000000003</v>
      </c>
      <c r="I42">
        <v>7.0582599999999998</v>
      </c>
      <c r="J42">
        <v>5.6826499999999998</v>
      </c>
      <c r="K42">
        <v>12.626899999999999</v>
      </c>
      <c r="L42">
        <v>5.6838100000000003</v>
      </c>
      <c r="M42">
        <v>11.1067</v>
      </c>
      <c r="N42">
        <v>4.6000199999999998</v>
      </c>
      <c r="O42">
        <v>7.99559</v>
      </c>
      <c r="Q42">
        <f>0.6104 +2.3501*G42 +1.6222*H42 -8.9165*J42</f>
        <v>-10.419548838999994</v>
      </c>
      <c r="R42">
        <f>-2.0531 -0.5364*G42 +13.4123*H42 -10.0557*I42</f>
        <v>-20.745625758000003</v>
      </c>
      <c r="S42">
        <f t="shared" si="0"/>
        <v>-10.419548838999994</v>
      </c>
    </row>
    <row r="43" spans="1:19" x14ac:dyDescent="0.25">
      <c r="A43" t="s">
        <v>2628</v>
      </c>
      <c r="B43" t="s">
        <v>2629</v>
      </c>
      <c r="C43">
        <v>4.1266600000000002</v>
      </c>
      <c r="D43">
        <v>5.6751699999999996</v>
      </c>
      <c r="E43">
        <v>5.0266999999999999</v>
      </c>
      <c r="F43">
        <v>5.4687099999999997</v>
      </c>
      <c r="G43">
        <v>15.21</v>
      </c>
      <c r="H43">
        <v>5.0972099999999996</v>
      </c>
      <c r="I43">
        <v>6.69414</v>
      </c>
      <c r="J43">
        <v>5.54331</v>
      </c>
      <c r="K43">
        <v>12.3871</v>
      </c>
      <c r="L43">
        <v>5.7628899999999996</v>
      </c>
      <c r="M43">
        <v>11.728300000000001</v>
      </c>
      <c r="N43">
        <v>4.0217599999999996</v>
      </c>
      <c r="O43">
        <v>9.7983899999999995</v>
      </c>
      <c r="Q43">
        <f>0.6104 +2.3501*G43 +1.6222*H43 -8.9165*J43</f>
        <v>-4.8028085529999913</v>
      </c>
      <c r="R43">
        <f>-2.0531 -0.5364*G43 +13.4123*H43 -10.0557*I43</f>
        <v>-9.1606979150000072</v>
      </c>
      <c r="S43">
        <f t="shared" si="0"/>
        <v>-4.8028085529999913</v>
      </c>
    </row>
    <row r="44" spans="1:19" x14ac:dyDescent="0.25">
      <c r="A44" t="s">
        <v>2630</v>
      </c>
      <c r="B44" t="s">
        <v>2631</v>
      </c>
      <c r="C44">
        <v>4.8216900000000003</v>
      </c>
      <c r="D44">
        <v>5.3526300000000004</v>
      </c>
      <c r="E44">
        <v>5.2626799999999996</v>
      </c>
      <c r="F44">
        <v>6.0569300000000004</v>
      </c>
      <c r="G44">
        <v>14.4026</v>
      </c>
      <c r="H44">
        <v>4.5484299999999998</v>
      </c>
      <c r="I44">
        <v>7.13781</v>
      </c>
      <c r="J44">
        <v>5.3354699999999999</v>
      </c>
      <c r="K44">
        <v>13.4496</v>
      </c>
      <c r="L44">
        <v>5.2738199999999997</v>
      </c>
      <c r="M44">
        <v>10.408300000000001</v>
      </c>
      <c r="N44">
        <v>4.2205000000000004</v>
      </c>
      <c r="O44">
        <v>7.5781599999999996</v>
      </c>
      <c r="Q44">
        <f>0.6104 +2.3501*G44 +1.6222*H44 -8.9165*J44</f>
        <v>-5.7373048489999974</v>
      </c>
      <c r="R44">
        <f>-2.0531 -0.5364*G44 +13.4123*H44 -10.0557*I44</f>
        <v>-20.549422967999995</v>
      </c>
      <c r="S44">
        <f t="shared" si="0"/>
        <v>-5.7373048489999974</v>
      </c>
    </row>
    <row r="45" spans="1:19" x14ac:dyDescent="0.25">
      <c r="A45" t="s">
        <v>2632</v>
      </c>
      <c r="B45" t="s">
        <v>2633</v>
      </c>
      <c r="C45">
        <v>5.0446299999999997</v>
      </c>
      <c r="D45">
        <v>5.4065399999999997</v>
      </c>
      <c r="E45">
        <v>4.7910399999999997</v>
      </c>
      <c r="F45">
        <v>5.6527700000000003</v>
      </c>
      <c r="G45">
        <v>14.8384</v>
      </c>
      <c r="H45">
        <v>5.7580799999999996</v>
      </c>
      <c r="I45">
        <v>7.05945</v>
      </c>
      <c r="J45">
        <v>5.1051900000000003</v>
      </c>
      <c r="K45">
        <v>12.4032</v>
      </c>
      <c r="L45">
        <v>7.3640299999999996</v>
      </c>
      <c r="M45">
        <v>10.9048</v>
      </c>
      <c r="N45">
        <v>4.0210900000000001</v>
      </c>
      <c r="O45">
        <v>7.5936399999999997</v>
      </c>
      <c r="Q45">
        <f>0.6104 +2.3501*G45 +1.6222*H45 -8.9165*J45</f>
        <v>-0.69754541900000078</v>
      </c>
      <c r="R45">
        <f>-2.0531 -0.5364*G45 +13.4123*H45 -10.0557*I45</f>
        <v>-3.7710327409999991</v>
      </c>
      <c r="S45">
        <f t="shared" si="0"/>
        <v>-0.69754541900000078</v>
      </c>
    </row>
    <row r="46" spans="1:19" x14ac:dyDescent="0.25">
      <c r="A46" t="s">
        <v>2634</v>
      </c>
      <c r="B46" t="s">
        <v>2635</v>
      </c>
      <c r="C46">
        <v>4.0673500000000002</v>
      </c>
      <c r="D46">
        <v>6.1761299999999997</v>
      </c>
      <c r="E46">
        <v>5.3003200000000001</v>
      </c>
      <c r="F46">
        <v>5.73041</v>
      </c>
      <c r="G46">
        <v>14.6004</v>
      </c>
      <c r="H46">
        <v>4.6107699999999996</v>
      </c>
      <c r="I46">
        <v>6.4899300000000002</v>
      </c>
      <c r="J46">
        <v>6.28911</v>
      </c>
      <c r="K46">
        <v>12.9918</v>
      </c>
      <c r="L46">
        <v>4.8075700000000001</v>
      </c>
      <c r="M46">
        <v>10.5167</v>
      </c>
      <c r="N46">
        <v>3.9871799999999999</v>
      </c>
      <c r="O46">
        <v>7.8813599999999999</v>
      </c>
      <c r="Q46">
        <f>0.6104 +2.3501*G46 +1.6222*H46 -8.9165*J46</f>
        <v>-13.674458180999999</v>
      </c>
      <c r="R46">
        <f>-2.0531 -0.5364*G46 +13.4123*H46 -10.0557*I46</f>
        <v>-13.304513190000009</v>
      </c>
      <c r="S46">
        <f t="shared" si="0"/>
        <v>-13.304513190000009</v>
      </c>
    </row>
    <row r="47" spans="1:19" x14ac:dyDescent="0.25">
      <c r="A47" t="s">
        <v>2636</v>
      </c>
      <c r="B47" t="s">
        <v>2637</v>
      </c>
      <c r="C47">
        <v>4.5448899999999997</v>
      </c>
      <c r="D47">
        <v>5.5306600000000001</v>
      </c>
      <c r="E47">
        <v>4.6859400000000004</v>
      </c>
      <c r="F47">
        <v>5.57735</v>
      </c>
      <c r="G47">
        <v>14.696</v>
      </c>
      <c r="H47">
        <v>4.90212</v>
      </c>
      <c r="I47">
        <v>7.6939599999999997</v>
      </c>
      <c r="J47">
        <v>5.6994300000000004</v>
      </c>
      <c r="K47">
        <v>13.135400000000001</v>
      </c>
      <c r="L47">
        <v>5.7280300000000004</v>
      </c>
      <c r="M47">
        <v>10.508699999999999</v>
      </c>
      <c r="N47">
        <v>3.9025500000000002</v>
      </c>
      <c r="O47">
        <v>6.72173</v>
      </c>
      <c r="Q47">
        <f>0.6104 +2.3501*G47 +1.6222*H47 -8.9165*J47</f>
        <v>-7.7192789310000052</v>
      </c>
      <c r="R47">
        <f>-2.0531 -0.5364*G47 +13.4123*H47 -10.0557*I47</f>
        <v>-21.555483895999998</v>
      </c>
      <c r="S47">
        <f t="shared" si="0"/>
        <v>-7.7192789310000052</v>
      </c>
    </row>
    <row r="48" spans="1:19" x14ac:dyDescent="0.25">
      <c r="A48" t="s">
        <v>2638</v>
      </c>
      <c r="B48" t="s">
        <v>2639</v>
      </c>
      <c r="C48">
        <v>4.3679199999999998</v>
      </c>
      <c r="D48">
        <v>5.7913899999999998</v>
      </c>
      <c r="E48">
        <v>5.4458900000000003</v>
      </c>
      <c r="F48">
        <v>5.6072199999999999</v>
      </c>
      <c r="G48">
        <v>14.645799999999999</v>
      </c>
      <c r="H48">
        <v>4.8422799999999997</v>
      </c>
      <c r="I48">
        <v>6.8549300000000004</v>
      </c>
      <c r="J48">
        <v>5.4076000000000004</v>
      </c>
      <c r="K48">
        <v>12.8009</v>
      </c>
      <c r="L48">
        <v>6.4382299999999999</v>
      </c>
      <c r="M48">
        <v>11.481199999999999</v>
      </c>
      <c r="N48">
        <v>3.9420099999999998</v>
      </c>
      <c r="O48">
        <v>10.756600000000001</v>
      </c>
      <c r="Q48">
        <f>0.6104 +2.3501*G48 +1.6222*H48 -8.9165*J48</f>
        <v>-5.3322242039999992</v>
      </c>
      <c r="R48">
        <f>-2.0531 -0.5364*G48 +13.4123*H48 -10.0557*I48</f>
        <v>-13.894114677000005</v>
      </c>
      <c r="S48">
        <f t="shared" si="0"/>
        <v>-5.3322242039999992</v>
      </c>
    </row>
    <row r="49" spans="3:19" x14ac:dyDescent="0.25">
      <c r="C49" t="s">
        <v>2451</v>
      </c>
      <c r="D49" t="s">
        <v>2452</v>
      </c>
      <c r="E49" t="s">
        <v>2453</v>
      </c>
      <c r="F49" t="s">
        <v>2454</v>
      </c>
      <c r="G49" t="s">
        <v>2455</v>
      </c>
      <c r="H49" t="s">
        <v>2456</v>
      </c>
      <c r="I49" t="s">
        <v>2457</v>
      </c>
      <c r="J49" t="s">
        <v>2458</v>
      </c>
      <c r="K49" t="s">
        <v>1</v>
      </c>
      <c r="L49" t="s">
        <v>2</v>
      </c>
      <c r="M49" t="s">
        <v>4</v>
      </c>
      <c r="N49" t="s">
        <v>5</v>
      </c>
      <c r="O49" t="s">
        <v>6</v>
      </c>
    </row>
    <row r="50" spans="3:19" x14ac:dyDescent="0.25">
      <c r="Q50">
        <v>45.454545454545503</v>
      </c>
      <c r="R50">
        <v>81.818181818181799</v>
      </c>
      <c r="S50">
        <v>100</v>
      </c>
    </row>
    <row r="51" spans="3:19" x14ac:dyDescent="0.25">
      <c r="Q51">
        <v>100</v>
      </c>
      <c r="R51">
        <v>100</v>
      </c>
      <c r="S51">
        <v>100</v>
      </c>
    </row>
    <row r="52" spans="3:19" x14ac:dyDescent="0.25">
      <c r="Q52">
        <v>79.310344827586206</v>
      </c>
      <c r="R52">
        <v>93.103448275862107</v>
      </c>
      <c r="S52">
        <v>100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1stData_NatComm</vt:lpstr>
      <vt:lpstr>GSE152075</vt:lpstr>
      <vt:lpstr>GSE152641</vt:lpstr>
      <vt:lpstr>GSE155454</vt:lpstr>
      <vt:lpstr>GSE163151</vt:lpstr>
      <vt:lpstr>GSE166190</vt:lpstr>
      <vt:lpstr>GSE166253</vt:lpstr>
      <vt:lpstr>GSE166530</vt:lpstr>
      <vt:lpstr>GSE177477</vt:lpstr>
      <vt:lpstr>GSE179448</vt:lpstr>
      <vt:lpstr>GSE184401</vt:lpstr>
      <vt:lpstr>GSE189039</vt:lpstr>
      <vt:lpstr>GSE190680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zjz</dc:creator>
  <cp:lastModifiedBy>zjz</cp:lastModifiedBy>
  <dcterms:created xsi:type="dcterms:W3CDTF">2021-12-26T17:31:23Z</dcterms:created>
  <dcterms:modified xsi:type="dcterms:W3CDTF">2022-08-08T16:03:51Z</dcterms:modified>
</cp:coreProperties>
</file>